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<sst xmlns="http://schemas.openxmlformats.org/spreadsheetml/2006/main" count="109" uniqueCount="41">
  <si>
    <t>[° C]</t>
  </si>
  <si>
    <t>tc</t>
  </si>
  <si>
    <t>Capacity data</t>
  </si>
  <si>
    <t>Tentative data.</t>
  </si>
  <si>
    <t>higher tolerances than our standard data.</t>
  </si>
  <si>
    <r>
      <t>Q</t>
    </r>
    <r>
      <rPr>
        <vertAlign val="subscript"/>
        <sz val="10"/>
        <color indexed="8"/>
        <rFont val="Arial"/>
        <family val="2"/>
      </rPr>
      <t>0</t>
    </r>
  </si>
  <si>
    <r>
      <t>P</t>
    </r>
    <r>
      <rPr>
        <vertAlign val="subscript"/>
        <sz val="10"/>
        <color indexed="8"/>
        <rFont val="Arial"/>
        <family val="2"/>
      </rPr>
      <t>e</t>
    </r>
  </si>
  <si>
    <r>
      <t>m</t>
    </r>
    <r>
      <rPr>
        <vertAlign val="subscript"/>
        <sz val="10"/>
        <color indexed="8"/>
        <rFont val="Arial"/>
        <family val="2"/>
      </rPr>
      <t>r</t>
    </r>
  </si>
  <si>
    <r>
      <t>D</t>
    </r>
    <r>
      <rPr>
        <sz val="11"/>
        <rFont val="Arial"/>
        <family val="2"/>
      </rPr>
      <t>t</t>
    </r>
    <r>
      <rPr>
        <vertAlign val="subscript"/>
        <sz val="12"/>
        <rFont val="Arial"/>
        <family val="2"/>
      </rPr>
      <t>cu</t>
    </r>
    <r>
      <rPr>
        <vertAlign val="subscript"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[K] = </t>
    </r>
  </si>
  <si>
    <t>Displacement:</t>
  </si>
  <si>
    <t xml:space="preserve">Data based on measurements and calculation, could have under worst circumstances </t>
  </si>
  <si>
    <t>Additional cooling</t>
  </si>
  <si>
    <t>Fördervolumen:</t>
  </si>
  <si>
    <t>Vorläufige Daten</t>
  </si>
  <si>
    <t>Leistungsdaten</t>
  </si>
  <si>
    <t>Verdampfungstemperatur [°C]</t>
  </si>
  <si>
    <t>Zusatzkühlung</t>
  </si>
  <si>
    <t xml:space="preserve">Daten basieren auf Messungen und Berechnungen. Unter ungünstigen Umständen </t>
  </si>
  <si>
    <t>können die Toleranzen größer als bei unseren Standarddaten sein.</t>
  </si>
  <si>
    <r>
      <t>D</t>
    </r>
    <r>
      <rPr>
        <sz val="12"/>
        <rFont val="Arial"/>
        <family val="2"/>
      </rPr>
      <t>t</t>
    </r>
    <r>
      <rPr>
        <vertAlign val="subscript"/>
        <sz val="12"/>
        <rFont val="Arial"/>
        <family val="2"/>
      </rPr>
      <t>oh</t>
    </r>
    <r>
      <rPr>
        <sz val="12"/>
        <rFont val="Arial"/>
        <family val="2"/>
      </rPr>
      <t xml:space="preserve">   [K] =</t>
    </r>
  </si>
  <si>
    <t>Evaporating temperature [°C]</t>
  </si>
  <si>
    <t>R23</t>
  </si>
  <si>
    <t>Halbhermetische Hubkolbenverdichter</t>
  </si>
  <si>
    <t>Semi-hermetic Reciprocating Compressor</t>
  </si>
  <si>
    <r>
      <t>P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[kW]</t>
    </r>
  </si>
  <si>
    <r>
      <t>m</t>
    </r>
    <r>
      <rPr>
        <vertAlign val="subscript"/>
        <sz val="12"/>
        <rFont val="Arial"/>
        <family val="2"/>
      </rPr>
      <t>r</t>
    </r>
    <r>
      <rPr>
        <sz val="12"/>
        <rFont val="Arial"/>
        <family val="2"/>
      </rPr>
      <t xml:space="preserve"> [kg/h]</t>
    </r>
  </si>
  <si>
    <r>
      <t>Q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[Watt]</t>
    </r>
  </si>
  <si>
    <t>2KES-05Y .. 6FE-50Y</t>
  </si>
  <si>
    <r>
      <t>100 m</t>
    </r>
    <r>
      <rPr>
        <b/>
        <vertAlign val="superscript"/>
        <sz val="16"/>
        <rFont val="Arial"/>
        <family val="2"/>
      </rPr>
      <t>3</t>
    </r>
    <r>
      <rPr>
        <b/>
        <sz val="16"/>
        <rFont val="Arial"/>
        <family val="2"/>
      </rPr>
      <t>/h</t>
    </r>
  </si>
  <si>
    <t>MS(AS)/12.12.2012</t>
  </si>
  <si>
    <t>to [°C]</t>
  </si>
  <si>
    <t>tc [°C]</t>
  </si>
  <si>
    <t>Displacement [m3/h]</t>
  </si>
  <si>
    <t>Pe [kW]</t>
  </si>
  <si>
    <t>Qo [kW]</t>
  </si>
  <si>
    <t>mr [kg/h]</t>
  </si>
  <si>
    <t>Qo</t>
  </si>
  <si>
    <t>mr</t>
  </si>
  <si>
    <t>Spalte1</t>
  </si>
  <si>
    <t>Spalte2</t>
  </si>
  <si>
    <t>Enter data in yellow cells!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</si>
</sst>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00"/>
    <numFmt numFmtId="181" formatCode="0.0000000000000"/>
    <numFmt numFmtId="182" formatCode="0.0000000000"/>
    <numFmt numFmtId="183" formatCode="0.0E+00;\ĝ"/>
    <numFmt numFmtId="184" formatCode="0.0E+00;\⥠"/>
    <numFmt numFmtId="185" formatCode="0.00E+00;\⥠"/>
    <numFmt numFmtId="186" formatCode="0.000E+00;\⥠"/>
    <numFmt numFmtId="187" formatCode="0E+00;\⥠"/>
    <numFmt numFmtId="188" formatCode="0.00000000000"/>
    <numFmt numFmtId="189" formatCode="0.0E+00"/>
    <numFmt numFmtId="190" formatCode="0.000E+00"/>
    <numFmt numFmtId="191" formatCode="0.0000E+00"/>
    <numFmt numFmtId="192" formatCode="0.0E+00;\"/>
    <numFmt numFmtId="193" formatCode="0.0000000000E+00"/>
  </numFmts>
  <fonts count="52">
    <font>
      <sz val="10"/>
      <name val="Arial"/>
      <family val="0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bscript"/>
      <sz val="12"/>
      <name val="Arial"/>
      <family val="2"/>
    </font>
    <font>
      <sz val="11"/>
      <name val="Symbol"/>
      <family val="1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35">
    <xf numFmtId="0" fontId="0" fillId="0" borderId="0" xfId="0" applyAlignment="1">
      <alignment/>
    </xf>
    <xf numFmtId="173" fontId="0" fillId="0" borderId="10" xfId="0" applyNumberFormat="1" applyFont="1" applyBorder="1" applyAlignment="1" applyProtection="1">
      <alignment horizontal="center"/>
      <protection hidden="1"/>
    </xf>
    <xf numFmtId="173" fontId="0" fillId="0" borderId="11" xfId="0" applyNumberFormat="1" applyFont="1" applyBorder="1" applyAlignment="1" applyProtection="1">
      <alignment horizontal="center"/>
      <protection hidden="1"/>
    </xf>
    <xf numFmtId="173" fontId="0" fillId="0" borderId="12" xfId="0" applyNumberFormat="1" applyFont="1" applyBorder="1" applyAlignment="1" applyProtection="1">
      <alignment horizontal="center"/>
      <protection hidden="1"/>
    </xf>
    <xf numFmtId="173" fontId="0" fillId="0" borderId="13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0" fillId="33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right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5" fillId="33" borderId="0" xfId="0" applyFont="1" applyFill="1" applyAlignment="1">
      <alignment/>
    </xf>
    <xf numFmtId="0" fontId="5" fillId="34" borderId="18" xfId="0" applyFont="1" applyFill="1" applyBorder="1" applyAlignment="1" applyProtection="1">
      <alignment/>
      <protection hidden="1"/>
    </xf>
    <xf numFmtId="0" fontId="5" fillId="34" borderId="19" xfId="0" applyFont="1" applyFill="1" applyBorder="1" applyAlignment="1" applyProtection="1">
      <alignment/>
      <protection hidden="1"/>
    </xf>
    <xf numFmtId="0" fontId="13" fillId="34" borderId="20" xfId="0" applyFont="1" applyFill="1" applyBorder="1" applyAlignment="1" applyProtection="1">
      <alignment horizontal="right"/>
      <protection hidden="1"/>
    </xf>
    <xf numFmtId="0" fontId="10" fillId="34" borderId="18" xfId="0" applyFont="1" applyFill="1" applyBorder="1" applyAlignment="1" applyProtection="1">
      <alignment horizontal="left"/>
      <protection hidden="1"/>
    </xf>
    <xf numFmtId="0" fontId="7" fillId="34" borderId="19" xfId="0" applyFont="1" applyFill="1" applyBorder="1" applyAlignment="1" applyProtection="1">
      <alignment horizontal="right"/>
      <protection hidden="1"/>
    </xf>
    <xf numFmtId="0" fontId="0" fillId="34" borderId="19" xfId="0" applyFont="1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/>
      <protection hidden="1"/>
    </xf>
    <xf numFmtId="0" fontId="8" fillId="34" borderId="19" xfId="0" applyFont="1" applyFill="1" applyBorder="1" applyAlignment="1" applyProtection="1">
      <alignment horizontal="right"/>
      <protection hidden="1"/>
    </xf>
    <xf numFmtId="0" fontId="15" fillId="34" borderId="19" xfId="0" applyFont="1" applyFill="1" applyBorder="1" applyAlignment="1" applyProtection="1">
      <alignment horizontal="right"/>
      <protection hidden="1"/>
    </xf>
    <xf numFmtId="0" fontId="9" fillId="34" borderId="19" xfId="0" applyFont="1" applyFill="1" applyBorder="1" applyAlignment="1" applyProtection="1">
      <alignment horizontal="left"/>
      <protection hidden="1"/>
    </xf>
    <xf numFmtId="0" fontId="0" fillId="34" borderId="20" xfId="0" applyFont="1" applyFill="1" applyBorder="1" applyAlignment="1" applyProtection="1">
      <alignment/>
      <protection hidden="1"/>
    </xf>
    <xf numFmtId="0" fontId="12" fillId="34" borderId="19" xfId="0" applyFont="1" applyFill="1" applyBorder="1" applyAlignment="1" applyProtection="1">
      <alignment horizontal="right"/>
      <protection hidden="1"/>
    </xf>
    <xf numFmtId="1" fontId="9" fillId="34" borderId="20" xfId="0" applyNumberFormat="1" applyFont="1" applyFill="1" applyBorder="1" applyAlignment="1" applyProtection="1">
      <alignment horizontal="left"/>
      <protection hidden="1"/>
    </xf>
    <xf numFmtId="1" fontId="0" fillId="35" borderId="21" xfId="0" applyNumberFormat="1" applyFont="1" applyFill="1" applyBorder="1" applyAlignment="1" applyProtection="1">
      <alignment horizontal="center"/>
      <protection hidden="1"/>
    </xf>
    <xf numFmtId="2" fontId="2" fillId="35" borderId="20" xfId="0" applyNumberFormat="1" applyFont="1" applyFill="1" applyBorder="1" applyAlignment="1" applyProtection="1">
      <alignment/>
      <protection hidden="1"/>
    </xf>
    <xf numFmtId="2" fontId="2" fillId="35" borderId="22" xfId="0" applyNumberFormat="1" applyFont="1" applyFill="1" applyBorder="1" applyAlignment="1" applyProtection="1">
      <alignment/>
      <protection hidden="1"/>
    </xf>
    <xf numFmtId="0" fontId="0" fillId="35" borderId="23" xfId="0" applyFont="1" applyFill="1" applyBorder="1" applyAlignment="1" applyProtection="1">
      <alignment/>
      <protection hidden="1"/>
    </xf>
    <xf numFmtId="173" fontId="2" fillId="35" borderId="20" xfId="0" applyNumberFormat="1" applyFont="1" applyFill="1" applyBorder="1" applyAlignment="1" applyProtection="1">
      <alignment/>
      <protection hidden="1"/>
    </xf>
    <xf numFmtId="173" fontId="2" fillId="35" borderId="22" xfId="0" applyNumberFormat="1" applyFont="1" applyFill="1" applyBorder="1" applyAlignment="1" applyProtection="1">
      <alignment/>
      <protection hidden="1"/>
    </xf>
    <xf numFmtId="1" fontId="2" fillId="35" borderId="20" xfId="0" applyNumberFormat="1" applyFont="1" applyFill="1" applyBorder="1" applyAlignment="1" applyProtection="1">
      <alignment/>
      <protection hidden="1"/>
    </xf>
    <xf numFmtId="1" fontId="2" fillId="35" borderId="22" xfId="0" applyNumberFormat="1" applyFont="1" applyFill="1" applyBorder="1" applyAlignment="1" applyProtection="1">
      <alignment/>
      <protection hidden="1"/>
    </xf>
    <xf numFmtId="1" fontId="2" fillId="35" borderId="24" xfId="0" applyNumberFormat="1" applyFont="1" applyFill="1" applyBorder="1" applyAlignment="1" applyProtection="1">
      <alignment/>
      <protection hidden="1"/>
    </xf>
    <xf numFmtId="1" fontId="2" fillId="35" borderId="25" xfId="0" applyNumberFormat="1" applyFont="1" applyFill="1" applyBorder="1" applyAlignment="1" applyProtection="1">
      <alignment/>
      <protection hidden="1"/>
    </xf>
    <xf numFmtId="2" fontId="2" fillId="35" borderId="24" xfId="0" applyNumberFormat="1" applyFont="1" applyFill="1" applyBorder="1" applyAlignment="1" applyProtection="1">
      <alignment/>
      <protection hidden="1"/>
    </xf>
    <xf numFmtId="2" fontId="2" fillId="35" borderId="25" xfId="0" applyNumberFormat="1" applyFont="1" applyFill="1" applyBorder="1" applyAlignment="1" applyProtection="1">
      <alignment/>
      <protection hidden="1"/>
    </xf>
    <xf numFmtId="173" fontId="2" fillId="35" borderId="24" xfId="0" applyNumberFormat="1" applyFont="1" applyFill="1" applyBorder="1" applyAlignment="1" applyProtection="1">
      <alignment/>
      <protection hidden="1"/>
    </xf>
    <xf numFmtId="173" fontId="2" fillId="35" borderId="25" xfId="0" applyNumberFormat="1" applyFont="1" applyFill="1" applyBorder="1" applyAlignment="1" applyProtection="1">
      <alignment/>
      <protection hidden="1"/>
    </xf>
    <xf numFmtId="0" fontId="0" fillId="35" borderId="21" xfId="0" applyFont="1" applyFill="1" applyBorder="1" applyAlignment="1" applyProtection="1">
      <alignment/>
      <protection hidden="1"/>
    </xf>
    <xf numFmtId="1" fontId="2" fillId="35" borderId="26" xfId="0" applyNumberFormat="1" applyFont="1" applyFill="1" applyBorder="1" applyAlignment="1" applyProtection="1">
      <alignment/>
      <protection hidden="1"/>
    </xf>
    <xf numFmtId="1" fontId="2" fillId="35" borderId="27" xfId="0" applyNumberFormat="1" applyFont="1" applyFill="1" applyBorder="1" applyAlignment="1" applyProtection="1">
      <alignment/>
      <protection hidden="1"/>
    </xf>
    <xf numFmtId="1" fontId="0" fillId="35" borderId="28" xfId="0" applyNumberFormat="1" applyFont="1" applyFill="1" applyBorder="1" applyAlignment="1" applyProtection="1">
      <alignment horizontal="center"/>
      <protection hidden="1"/>
    </xf>
    <xf numFmtId="173" fontId="2" fillId="35" borderId="29" xfId="0" applyNumberFormat="1" applyFont="1" applyFill="1" applyBorder="1" applyAlignment="1" applyProtection="1">
      <alignment/>
      <protection hidden="1"/>
    </xf>
    <xf numFmtId="173" fontId="2" fillId="35" borderId="30" xfId="0" applyNumberFormat="1" applyFont="1" applyFill="1" applyBorder="1" applyAlignment="1" applyProtection="1">
      <alignment/>
      <protection hidden="1"/>
    </xf>
    <xf numFmtId="0" fontId="0" fillId="36" borderId="31" xfId="0" applyFont="1" applyFill="1" applyBorder="1" applyAlignment="1" applyProtection="1">
      <alignment/>
      <protection hidden="1"/>
    </xf>
    <xf numFmtId="1" fontId="2" fillId="36" borderId="32" xfId="0" applyNumberFormat="1" applyFont="1" applyFill="1" applyBorder="1" applyAlignment="1" applyProtection="1">
      <alignment/>
      <protection hidden="1"/>
    </xf>
    <xf numFmtId="1" fontId="0" fillId="36" borderId="21" xfId="0" applyNumberFormat="1" applyFont="1" applyFill="1" applyBorder="1" applyAlignment="1" applyProtection="1">
      <alignment horizontal="center"/>
      <protection hidden="1"/>
    </xf>
    <xf numFmtId="2" fontId="2" fillId="36" borderId="20" xfId="0" applyNumberFormat="1" applyFont="1" applyFill="1" applyBorder="1" applyAlignment="1" applyProtection="1">
      <alignment/>
      <protection hidden="1"/>
    </xf>
    <xf numFmtId="2" fontId="2" fillId="36" borderId="22" xfId="0" applyNumberFormat="1" applyFont="1" applyFill="1" applyBorder="1" applyAlignment="1" applyProtection="1">
      <alignment/>
      <protection hidden="1"/>
    </xf>
    <xf numFmtId="0" fontId="0" fillId="36" borderId="23" xfId="0" applyFont="1" applyFill="1" applyBorder="1" applyAlignment="1" applyProtection="1">
      <alignment/>
      <protection hidden="1"/>
    </xf>
    <xf numFmtId="173" fontId="2" fillId="36" borderId="20" xfId="0" applyNumberFormat="1" applyFont="1" applyFill="1" applyBorder="1" applyAlignment="1" applyProtection="1">
      <alignment/>
      <protection hidden="1"/>
    </xf>
    <xf numFmtId="173" fontId="2" fillId="36" borderId="22" xfId="0" applyNumberFormat="1" applyFont="1" applyFill="1" applyBorder="1" applyAlignment="1" applyProtection="1">
      <alignment/>
      <protection hidden="1"/>
    </xf>
    <xf numFmtId="1" fontId="2" fillId="36" borderId="20" xfId="0" applyNumberFormat="1" applyFont="1" applyFill="1" applyBorder="1" applyAlignment="1" applyProtection="1">
      <alignment/>
      <protection hidden="1"/>
    </xf>
    <xf numFmtId="1" fontId="2" fillId="36" borderId="22" xfId="0" applyNumberFormat="1" applyFont="1" applyFill="1" applyBorder="1" applyAlignment="1" applyProtection="1">
      <alignment/>
      <protection hidden="1"/>
    </xf>
    <xf numFmtId="1" fontId="2" fillId="36" borderId="24" xfId="0" applyNumberFormat="1" applyFont="1" applyFill="1" applyBorder="1" applyAlignment="1" applyProtection="1">
      <alignment/>
      <protection hidden="1"/>
    </xf>
    <xf numFmtId="1" fontId="2" fillId="36" borderId="25" xfId="0" applyNumberFormat="1" applyFont="1" applyFill="1" applyBorder="1" applyAlignment="1" applyProtection="1">
      <alignment/>
      <protection hidden="1"/>
    </xf>
    <xf numFmtId="2" fontId="2" fillId="36" borderId="24" xfId="0" applyNumberFormat="1" applyFont="1" applyFill="1" applyBorder="1" applyAlignment="1" applyProtection="1">
      <alignment/>
      <protection hidden="1"/>
    </xf>
    <xf numFmtId="2" fontId="2" fillId="36" borderId="25" xfId="0" applyNumberFormat="1" applyFont="1" applyFill="1" applyBorder="1" applyAlignment="1" applyProtection="1">
      <alignment/>
      <protection hidden="1"/>
    </xf>
    <xf numFmtId="173" fontId="2" fillId="36" borderId="24" xfId="0" applyNumberFormat="1" applyFont="1" applyFill="1" applyBorder="1" applyAlignment="1" applyProtection="1">
      <alignment/>
      <protection hidden="1"/>
    </xf>
    <xf numFmtId="173" fontId="2" fillId="36" borderId="25" xfId="0" applyNumberFormat="1" applyFont="1" applyFill="1" applyBorder="1" applyAlignment="1" applyProtection="1">
      <alignment/>
      <protection hidden="1"/>
    </xf>
    <xf numFmtId="1" fontId="0" fillId="36" borderId="33" xfId="0" applyNumberFormat="1" applyFont="1" applyFill="1" applyBorder="1" applyAlignment="1" applyProtection="1">
      <alignment horizontal="center"/>
      <protection hidden="1"/>
    </xf>
    <xf numFmtId="2" fontId="2" fillId="36" borderId="34" xfId="0" applyNumberFormat="1" applyFont="1" applyFill="1" applyBorder="1" applyAlignment="1" applyProtection="1">
      <alignment/>
      <protection hidden="1"/>
    </xf>
    <xf numFmtId="2" fontId="2" fillId="36" borderId="35" xfId="0" applyNumberFormat="1" applyFont="1" applyFill="1" applyBorder="1" applyAlignment="1" applyProtection="1">
      <alignment/>
      <protection hidden="1"/>
    </xf>
    <xf numFmtId="1" fontId="2" fillId="36" borderId="36" xfId="0" applyNumberFormat="1" applyFont="1" applyFill="1" applyBorder="1" applyAlignment="1" applyProtection="1">
      <alignment horizontal="center"/>
      <protection hidden="1"/>
    </xf>
    <xf numFmtId="2" fontId="2" fillId="36" borderId="20" xfId="0" applyNumberFormat="1" applyFont="1" applyFill="1" applyBorder="1" applyAlignment="1" applyProtection="1">
      <alignment horizontal="center"/>
      <protection hidden="1"/>
    </xf>
    <xf numFmtId="173" fontId="2" fillId="36" borderId="20" xfId="0" applyNumberFormat="1" applyFont="1" applyFill="1" applyBorder="1" applyAlignment="1" applyProtection="1">
      <alignment horizontal="center"/>
      <protection hidden="1"/>
    </xf>
    <xf numFmtId="1" fontId="2" fillId="35" borderId="37" xfId="0" applyNumberFormat="1" applyFont="1" applyFill="1" applyBorder="1" applyAlignment="1" applyProtection="1">
      <alignment horizontal="center"/>
      <protection hidden="1"/>
    </xf>
    <xf numFmtId="2" fontId="2" fillId="35" borderId="20" xfId="0" applyNumberFormat="1" applyFont="1" applyFill="1" applyBorder="1" applyAlignment="1" applyProtection="1">
      <alignment horizontal="center"/>
      <protection hidden="1"/>
    </xf>
    <xf numFmtId="173" fontId="2" fillId="35" borderId="20" xfId="0" applyNumberFormat="1" applyFont="1" applyFill="1" applyBorder="1" applyAlignment="1" applyProtection="1">
      <alignment horizontal="center"/>
      <protection hidden="1"/>
    </xf>
    <xf numFmtId="1" fontId="2" fillId="36" borderId="37" xfId="0" applyNumberFormat="1" applyFont="1" applyFill="1" applyBorder="1" applyAlignment="1" applyProtection="1">
      <alignment horizontal="center"/>
      <protection hidden="1"/>
    </xf>
    <xf numFmtId="2" fontId="2" fillId="36" borderId="38" xfId="0" applyNumberFormat="1" applyFont="1" applyFill="1" applyBorder="1" applyAlignment="1" applyProtection="1">
      <alignment horizontal="center"/>
      <protection hidden="1"/>
    </xf>
    <xf numFmtId="173" fontId="2" fillId="35" borderId="39" xfId="0" applyNumberFormat="1" applyFont="1" applyFill="1" applyBorder="1" applyAlignment="1" applyProtection="1">
      <alignment horizontal="center"/>
      <protection hidden="1"/>
    </xf>
    <xf numFmtId="1" fontId="0" fillId="36" borderId="23" xfId="0" applyNumberFormat="1" applyFont="1" applyFill="1" applyBorder="1" applyAlignment="1" applyProtection="1">
      <alignment horizontal="center"/>
      <protection hidden="1"/>
    </xf>
    <xf numFmtId="0" fontId="0" fillId="35" borderId="0" xfId="0" applyFill="1" applyAlignment="1">
      <alignment/>
    </xf>
    <xf numFmtId="0" fontId="8" fillId="35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1" fontId="2" fillId="37" borderId="26" xfId="0" applyNumberFormat="1" applyFont="1" applyFill="1" applyBorder="1" applyAlignment="1" applyProtection="1">
      <alignment/>
      <protection hidden="1"/>
    </xf>
    <xf numFmtId="2" fontId="2" fillId="37" borderId="24" xfId="0" applyNumberFormat="1" applyFont="1" applyFill="1" applyBorder="1" applyAlignment="1" applyProtection="1">
      <alignment/>
      <protection hidden="1"/>
    </xf>
    <xf numFmtId="173" fontId="2" fillId="37" borderId="29" xfId="0" applyNumberFormat="1" applyFont="1" applyFill="1" applyBorder="1" applyAlignment="1" applyProtection="1">
      <alignment/>
      <protection hidden="1"/>
    </xf>
    <xf numFmtId="1" fontId="2" fillId="37" borderId="24" xfId="0" applyNumberFormat="1" applyFont="1" applyFill="1" applyBorder="1" applyAlignment="1" applyProtection="1">
      <alignment/>
      <protection hidden="1"/>
    </xf>
    <xf numFmtId="2" fontId="2" fillId="37" borderId="34" xfId="0" applyNumberFormat="1" applyFont="1" applyFill="1" applyBorder="1" applyAlignment="1" applyProtection="1">
      <alignment/>
      <protection hidden="1"/>
    </xf>
    <xf numFmtId="173" fontId="2" fillId="37" borderId="24" xfId="0" applyNumberFormat="1" applyFont="1" applyFill="1" applyBorder="1" applyAlignment="1" applyProtection="1">
      <alignment/>
      <protection hidden="1"/>
    </xf>
    <xf numFmtId="1" fontId="2" fillId="37" borderId="20" xfId="0" applyNumberFormat="1" applyFont="1" applyFill="1" applyBorder="1" applyAlignment="1" applyProtection="1">
      <alignment/>
      <protection hidden="1"/>
    </xf>
    <xf numFmtId="2" fontId="2" fillId="37" borderId="20" xfId="0" applyNumberFormat="1" applyFont="1" applyFill="1" applyBorder="1" applyAlignment="1" applyProtection="1">
      <alignment/>
      <protection hidden="1"/>
    </xf>
    <xf numFmtId="173" fontId="2" fillId="37" borderId="20" xfId="0" applyNumberFormat="1" applyFont="1" applyFill="1" applyBorder="1" applyAlignment="1" applyProtection="1">
      <alignment/>
      <protection hidden="1"/>
    </xf>
    <xf numFmtId="1" fontId="2" fillId="37" borderId="32" xfId="0" applyNumberFormat="1" applyFont="1" applyFill="1" applyBorder="1" applyAlignment="1" applyProtection="1">
      <alignment/>
      <protection hidden="1"/>
    </xf>
    <xf numFmtId="1" fontId="2" fillId="37" borderId="40" xfId="0" applyNumberFormat="1" applyFont="1" applyFill="1" applyBorder="1" applyAlignment="1" applyProtection="1">
      <alignment/>
      <protection hidden="1"/>
    </xf>
    <xf numFmtId="2" fontId="2" fillId="37" borderId="22" xfId="0" applyNumberFormat="1" applyFont="1" applyFill="1" applyBorder="1" applyAlignment="1" applyProtection="1">
      <alignment/>
      <protection hidden="1"/>
    </xf>
    <xf numFmtId="173" fontId="2" fillId="37" borderId="22" xfId="0" applyNumberFormat="1" applyFont="1" applyFill="1" applyBorder="1" applyAlignment="1" applyProtection="1">
      <alignment/>
      <protection hidden="1"/>
    </xf>
    <xf numFmtId="1" fontId="2" fillId="37" borderId="22" xfId="0" applyNumberFormat="1" applyFont="1" applyFill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hidden="1"/>
    </xf>
    <xf numFmtId="1" fontId="51" fillId="0" borderId="0" xfId="0" applyNumberFormat="1" applyFont="1" applyAlignment="1">
      <alignment/>
    </xf>
    <xf numFmtId="0" fontId="5" fillId="38" borderId="41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left" vertical="center"/>
    </xf>
    <xf numFmtId="0" fontId="5" fillId="35" borderId="43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left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2" fontId="5" fillId="35" borderId="41" xfId="0" applyNumberFormat="1" applyFont="1" applyFill="1" applyBorder="1" applyAlignment="1">
      <alignment horizontal="center" vertical="center"/>
    </xf>
    <xf numFmtId="1" fontId="5" fillId="35" borderId="45" xfId="0" applyNumberFormat="1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left" vertical="center"/>
    </xf>
    <xf numFmtId="0" fontId="5" fillId="35" borderId="32" xfId="0" applyFont="1" applyFill="1" applyBorder="1" applyAlignment="1">
      <alignment horizontal="center" vertical="center"/>
    </xf>
    <xf numFmtId="0" fontId="5" fillId="38" borderId="47" xfId="0" applyFont="1" applyFill="1" applyBorder="1" applyAlignment="1">
      <alignment horizontal="center" vertical="center"/>
    </xf>
    <xf numFmtId="2" fontId="13" fillId="35" borderId="43" xfId="0" applyNumberFormat="1" applyFont="1" applyFill="1" applyBorder="1" applyAlignment="1">
      <alignment horizontal="center" vertical="center"/>
    </xf>
    <xf numFmtId="1" fontId="13" fillId="35" borderId="48" xfId="0" applyNumberFormat="1" applyFont="1" applyFill="1" applyBorder="1" applyAlignment="1">
      <alignment horizontal="center" vertical="center"/>
    </xf>
    <xf numFmtId="0" fontId="13" fillId="35" borderId="42" xfId="0" applyFont="1" applyFill="1" applyBorder="1" applyAlignment="1">
      <alignment horizontal="left" vertical="center"/>
    </xf>
    <xf numFmtId="0" fontId="13" fillId="35" borderId="49" xfId="0" applyFont="1" applyFill="1" applyBorder="1" applyAlignment="1">
      <alignment horizontal="left" vertical="center"/>
    </xf>
    <xf numFmtId="0" fontId="8" fillId="38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28575</xdr:colOff>
      <xdr:row>0</xdr:row>
      <xdr:rowOff>9525</xdr:rowOff>
    </xdr:from>
    <xdr:to>
      <xdr:col>27</xdr:col>
      <xdr:colOff>466725</xdr:colOff>
      <xdr:row>2</xdr:row>
      <xdr:rowOff>161925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9525"/>
          <a:ext cx="14097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0</xdr:rowOff>
    </xdr:from>
    <xdr:to>
      <xdr:col>13</xdr:col>
      <xdr:colOff>476250</xdr:colOff>
      <xdr:row>2</xdr:row>
      <xdr:rowOff>152400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14097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38100</xdr:colOff>
      <xdr:row>12</xdr:row>
      <xdr:rowOff>152400</xdr:rowOff>
    </xdr:from>
    <xdr:to>
      <xdr:col>43</xdr:col>
      <xdr:colOff>304800</xdr:colOff>
      <xdr:row>36</xdr:row>
      <xdr:rowOff>57150</xdr:rowOff>
    </xdr:to>
    <xdr:pic>
      <xdr:nvPicPr>
        <xdr:cNvPr id="3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73050" y="2933700"/>
          <a:ext cx="7553325" cy="461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7"/>
  <sheetViews>
    <sheetView tabSelected="1" zoomScale="75" zoomScaleNormal="75" zoomScalePageLayoutView="0" workbookViewId="0" topLeftCell="A1">
      <selection activeCell="AJ42" sqref="AJ42"/>
    </sheetView>
  </sheetViews>
  <sheetFormatPr defaultColWidth="5.00390625" defaultRowHeight="12.75"/>
  <cols>
    <col min="1" max="1" width="5.00390625" style="6" customWidth="1"/>
    <col min="2" max="2" width="4.421875" style="6" customWidth="1"/>
    <col min="3" max="3" width="5.00390625" style="6" customWidth="1"/>
    <col min="4" max="11" width="7.28125" style="6" customWidth="1"/>
    <col min="12" max="14" width="7.28125" style="5" customWidth="1"/>
    <col min="15" max="15" width="5.00390625" style="6" customWidth="1"/>
    <col min="16" max="16" width="4.421875" style="6" customWidth="1"/>
    <col min="17" max="17" width="4.8515625" style="6" customWidth="1"/>
    <col min="18" max="25" width="7.28125" style="6" customWidth="1"/>
    <col min="26" max="28" width="7.28125" style="5" customWidth="1"/>
    <col min="29" max="34" width="5.00390625" style="0" customWidth="1"/>
    <col min="35" max="35" width="30.421875" style="0" customWidth="1"/>
    <col min="36" max="36" width="12.28125" style="0" customWidth="1"/>
    <col min="37" max="37" width="11.57421875" style="0" customWidth="1"/>
  </cols>
  <sheetData>
    <row r="1" spans="1:28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5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I2" s="134" t="s">
        <v>40</v>
      </c>
    </row>
    <row r="3" spans="1:30" ht="13.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7" ht="2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127" t="s">
        <v>32</v>
      </c>
      <c r="AJ4" s="128">
        <v>100</v>
      </c>
      <c r="AK4" s="129">
        <v>22.72</v>
      </c>
    </row>
    <row r="5" spans="1:37" ht="20.25">
      <c r="A5" s="7"/>
      <c r="B5" s="7"/>
      <c r="C5" s="7"/>
      <c r="D5" s="20" t="s">
        <v>22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0" t="s">
        <v>23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I5" s="120" t="s">
        <v>30</v>
      </c>
      <c r="AJ5" s="119">
        <v>-75</v>
      </c>
      <c r="AK5" s="121"/>
    </row>
    <row r="6" spans="1:37" ht="20.25">
      <c r="A6" s="7"/>
      <c r="B6" s="7"/>
      <c r="C6" s="7"/>
      <c r="D6" s="20" t="s">
        <v>27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20" t="s">
        <v>27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120" t="s">
        <v>31</v>
      </c>
      <c r="AJ6" s="119">
        <v>-15</v>
      </c>
      <c r="AK6" s="121"/>
    </row>
    <row r="7" spans="1:37" ht="2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I7" s="122"/>
      <c r="AJ7" s="123"/>
      <c r="AK7" s="124"/>
    </row>
    <row r="8" spans="1:37" s="10" customFormat="1" ht="23.25">
      <c r="A8" s="8"/>
      <c r="B8" s="21"/>
      <c r="C8" s="22" t="s">
        <v>21</v>
      </c>
      <c r="D8" s="23"/>
      <c r="E8" s="7"/>
      <c r="G8" s="9"/>
      <c r="H8" s="9"/>
      <c r="J8" s="27" t="s">
        <v>12</v>
      </c>
      <c r="K8" s="28"/>
      <c r="L8" s="28"/>
      <c r="M8" s="28"/>
      <c r="N8" s="29" t="s">
        <v>28</v>
      </c>
      <c r="O8" s="20"/>
      <c r="P8" s="8"/>
      <c r="Q8" s="24"/>
      <c r="R8" s="25" t="s">
        <v>21</v>
      </c>
      <c r="S8" s="11"/>
      <c r="T8" s="11"/>
      <c r="U8" s="26"/>
      <c r="V8" s="9"/>
      <c r="W8" s="9"/>
      <c r="X8" s="27" t="s">
        <v>9</v>
      </c>
      <c r="Y8" s="28"/>
      <c r="Z8" s="28"/>
      <c r="AA8" s="28"/>
      <c r="AB8" s="29" t="s">
        <v>28</v>
      </c>
      <c r="AD8" s="20"/>
      <c r="AI8" s="132" t="s">
        <v>34</v>
      </c>
      <c r="AJ8" s="125">
        <f>(VLOOKUP(AJ24,O17:AA47,AJ23,FALSE))/1000</f>
        <v>16.52</v>
      </c>
      <c r="AK8" s="130">
        <f>AJ8*($AK$4/100)</f>
        <v>3.753344</v>
      </c>
    </row>
    <row r="9" spans="1:37" s="12" customFormat="1" ht="2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9"/>
      <c r="N9" s="9"/>
      <c r="O9" s="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9"/>
      <c r="AC9" s="9"/>
      <c r="AD9" s="9"/>
      <c r="AI9" s="132" t="s">
        <v>33</v>
      </c>
      <c r="AJ9" s="125">
        <f>VLOOKUP(AJ6,P17:AA47,AJ22,FALSE)</f>
        <v>11.942984176821458</v>
      </c>
      <c r="AK9" s="130">
        <f>AJ9*($AK$4/100)</f>
        <v>2.713446004973835</v>
      </c>
    </row>
    <row r="10" spans="1:37" s="12" customFormat="1" ht="2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I10" s="133" t="s">
        <v>35</v>
      </c>
      <c r="AJ10" s="126">
        <f>VLOOKUP(AJ25,O17:AA47,AJ23,FALSE)</f>
        <v>363.58451641234996</v>
      </c>
      <c r="AK10" s="131">
        <f>AJ10*($AK$4/100)</f>
        <v>82.6064021288859</v>
      </c>
    </row>
    <row r="11" spans="1:28" s="12" customFormat="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s="12" customFormat="1" ht="19.5">
      <c r="A12" s="11"/>
      <c r="B12" s="30" t="s">
        <v>14</v>
      </c>
      <c r="C12" s="31"/>
      <c r="D12" s="32"/>
      <c r="E12" s="32"/>
      <c r="F12" s="32"/>
      <c r="G12" s="33"/>
      <c r="H12" s="34"/>
      <c r="I12" s="35" t="s">
        <v>19</v>
      </c>
      <c r="J12" s="36">
        <v>30</v>
      </c>
      <c r="K12" s="37"/>
      <c r="L12" s="31"/>
      <c r="M12" s="38" t="s">
        <v>8</v>
      </c>
      <c r="N12" s="39">
        <v>1E-05</v>
      </c>
      <c r="O12" s="11"/>
      <c r="P12" s="30" t="s">
        <v>2</v>
      </c>
      <c r="Q12" s="31"/>
      <c r="R12" s="32"/>
      <c r="S12" s="32"/>
      <c r="T12" s="32"/>
      <c r="U12" s="33"/>
      <c r="V12" s="34"/>
      <c r="W12" s="35" t="s">
        <v>19</v>
      </c>
      <c r="X12" s="36">
        <v>30</v>
      </c>
      <c r="Y12" s="37"/>
      <c r="Z12" s="31"/>
      <c r="AA12" s="38" t="s">
        <v>8</v>
      </c>
      <c r="AB12" s="39">
        <v>1E-05</v>
      </c>
    </row>
    <row r="13" spans="1:28" s="12" customFormat="1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s="12" customFormat="1" ht="19.5">
      <c r="A14" s="91"/>
      <c r="B14" s="89"/>
      <c r="C14" s="90" t="s">
        <v>26</v>
      </c>
      <c r="D14" s="90"/>
      <c r="E14" s="90" t="s">
        <v>24</v>
      </c>
      <c r="F14" s="90"/>
      <c r="G14" s="90" t="s">
        <v>25</v>
      </c>
      <c r="H14" s="91"/>
      <c r="I14" s="91"/>
      <c r="J14" s="91"/>
      <c r="K14" s="91"/>
      <c r="L14" s="91"/>
      <c r="M14" s="91"/>
      <c r="N14" s="91"/>
      <c r="O14" s="91"/>
      <c r="P14" s="89"/>
      <c r="Q14" s="90" t="s">
        <v>26</v>
      </c>
      <c r="R14" s="90"/>
      <c r="S14" s="90" t="s">
        <v>24</v>
      </c>
      <c r="T14" s="90"/>
      <c r="U14" s="90" t="s">
        <v>25</v>
      </c>
      <c r="V14" s="91"/>
      <c r="W14" s="91"/>
      <c r="X14" s="91"/>
      <c r="Y14" s="91"/>
      <c r="Z14" s="91"/>
      <c r="AA14" s="91"/>
      <c r="AB14" s="91"/>
    </row>
    <row r="15" spans="1:28" s="12" customFormat="1" ht="13.5" thickBo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</row>
    <row r="16" spans="1:28" s="12" customFormat="1" ht="12.75">
      <c r="A16" s="11"/>
      <c r="B16" s="13" t="s">
        <v>1</v>
      </c>
      <c r="C16" s="14" t="s">
        <v>15</v>
      </c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1"/>
      <c r="O16" s="11"/>
      <c r="P16" s="13" t="s">
        <v>1</v>
      </c>
      <c r="Q16" s="14" t="s">
        <v>20</v>
      </c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1"/>
    </row>
    <row r="17" spans="1:28" s="12" customFormat="1" ht="13.5" thickBot="1">
      <c r="A17" s="11"/>
      <c r="B17" s="16" t="s">
        <v>0</v>
      </c>
      <c r="C17" s="1"/>
      <c r="D17" s="2">
        <v>-40</v>
      </c>
      <c r="E17" s="3">
        <v>-45</v>
      </c>
      <c r="F17" s="3">
        <v>-50</v>
      </c>
      <c r="G17" s="3">
        <v>-55</v>
      </c>
      <c r="H17" s="3">
        <v>-60</v>
      </c>
      <c r="I17" s="3">
        <v>-65</v>
      </c>
      <c r="J17" s="3">
        <v>-70</v>
      </c>
      <c r="K17" s="3">
        <v>-75</v>
      </c>
      <c r="L17" s="3">
        <v>-80</v>
      </c>
      <c r="M17" s="4">
        <v>-85</v>
      </c>
      <c r="N17" s="11"/>
      <c r="O17" s="11">
        <v>31</v>
      </c>
      <c r="P17" s="16" t="s">
        <v>0</v>
      </c>
      <c r="Q17" s="1"/>
      <c r="R17" s="2">
        <v>-40</v>
      </c>
      <c r="S17" s="3">
        <v>-45</v>
      </c>
      <c r="T17" s="3">
        <v>-50</v>
      </c>
      <c r="U17" s="3">
        <v>-55</v>
      </c>
      <c r="V17" s="3">
        <v>-60</v>
      </c>
      <c r="W17" s="3">
        <v>-65</v>
      </c>
      <c r="X17" s="3">
        <v>-70</v>
      </c>
      <c r="Y17" s="3">
        <v>-75</v>
      </c>
      <c r="Z17" s="3">
        <v>-80</v>
      </c>
      <c r="AA17" s="4">
        <v>-85</v>
      </c>
      <c r="AB17" s="11"/>
    </row>
    <row r="18" spans="1:28" s="12" customFormat="1" ht="15.75">
      <c r="A18" s="11"/>
      <c r="B18" s="60"/>
      <c r="C18" s="79" t="s">
        <v>5</v>
      </c>
      <c r="D18" s="61"/>
      <c r="E18" s="61"/>
      <c r="F18" s="61"/>
      <c r="G18" s="61">
        <v>83700</v>
      </c>
      <c r="H18" s="61">
        <v>65400</v>
      </c>
      <c r="I18" s="61">
        <v>50200</v>
      </c>
      <c r="J18" s="61">
        <v>37700</v>
      </c>
      <c r="K18" s="61">
        <v>27500</v>
      </c>
      <c r="L18" s="105">
        <v>19280</v>
      </c>
      <c r="M18" s="106">
        <v>12800</v>
      </c>
      <c r="N18" s="11"/>
      <c r="O18" s="11">
        <v>30</v>
      </c>
      <c r="P18" s="60"/>
      <c r="Q18" s="79" t="s">
        <v>5</v>
      </c>
      <c r="R18" s="61"/>
      <c r="S18" s="61"/>
      <c r="T18" s="61"/>
      <c r="U18" s="61">
        <v>83700</v>
      </c>
      <c r="V18" s="61">
        <v>65400</v>
      </c>
      <c r="W18" s="61">
        <v>50200</v>
      </c>
      <c r="X18" s="61">
        <v>37700</v>
      </c>
      <c r="Y18" s="61">
        <v>27500</v>
      </c>
      <c r="Z18" s="105">
        <v>19280</v>
      </c>
      <c r="AA18" s="106">
        <v>12800</v>
      </c>
      <c r="AB18" s="11"/>
    </row>
    <row r="19" spans="1:28" s="12" customFormat="1" ht="15.75">
      <c r="A19" s="11"/>
      <c r="B19" s="62">
        <v>-40</v>
      </c>
      <c r="C19" s="80" t="s">
        <v>6</v>
      </c>
      <c r="D19" s="63"/>
      <c r="E19" s="63"/>
      <c r="F19" s="63"/>
      <c r="G19" s="63">
        <v>10.11938853598534</v>
      </c>
      <c r="H19" s="63">
        <v>10.732448761925928</v>
      </c>
      <c r="I19" s="63">
        <v>10.574626136920045</v>
      </c>
      <c r="J19" s="63">
        <v>9.846590126271082</v>
      </c>
      <c r="K19" s="63">
        <v>8.749008347690266</v>
      </c>
      <c r="L19" s="103">
        <v>7.482548911263407</v>
      </c>
      <c r="M19" s="107">
        <v>6.247882276389322</v>
      </c>
      <c r="N19" s="11"/>
      <c r="O19" s="11">
        <v>29</v>
      </c>
      <c r="P19" s="62">
        <v>-40</v>
      </c>
      <c r="Q19" s="80" t="s">
        <v>6</v>
      </c>
      <c r="R19" s="63"/>
      <c r="S19" s="63"/>
      <c r="T19" s="63"/>
      <c r="U19" s="63">
        <v>10.11938853598534</v>
      </c>
      <c r="V19" s="63">
        <v>10.732448761925928</v>
      </c>
      <c r="W19" s="63">
        <v>10.574626136920045</v>
      </c>
      <c r="X19" s="63">
        <v>9.846590126271082</v>
      </c>
      <c r="Y19" s="63">
        <v>8.749008347690266</v>
      </c>
      <c r="Z19" s="103">
        <v>7.482548911263407</v>
      </c>
      <c r="AA19" s="107">
        <v>6.247882276389322</v>
      </c>
      <c r="AB19" s="11"/>
    </row>
    <row r="20" spans="1:28" s="12" customFormat="1" ht="15.75">
      <c r="A20" s="11"/>
      <c r="B20" s="65"/>
      <c r="C20" s="81" t="s">
        <v>7</v>
      </c>
      <c r="D20" s="66"/>
      <c r="E20" s="66"/>
      <c r="F20" s="66"/>
      <c r="G20" s="66">
        <v>1439.2271692353995</v>
      </c>
      <c r="H20" s="66">
        <v>1137.004545790282</v>
      </c>
      <c r="I20" s="66">
        <v>882.0483842961339</v>
      </c>
      <c r="J20" s="66">
        <v>669.0962282196983</v>
      </c>
      <c r="K20" s="66">
        <v>493.27288941539894</v>
      </c>
      <c r="L20" s="104">
        <v>350.0400955559419</v>
      </c>
      <c r="M20" s="108">
        <v>235.1670202735466</v>
      </c>
      <c r="N20" s="11"/>
      <c r="O20" s="11">
        <v>28</v>
      </c>
      <c r="P20" s="65"/>
      <c r="Q20" s="81" t="s">
        <v>7</v>
      </c>
      <c r="R20" s="66"/>
      <c r="S20" s="66"/>
      <c r="T20" s="66"/>
      <c r="U20" s="66">
        <v>1439.2271692353995</v>
      </c>
      <c r="V20" s="66">
        <v>1137.004545790282</v>
      </c>
      <c r="W20" s="66">
        <v>882.0483842961339</v>
      </c>
      <c r="X20" s="66">
        <v>669.0962282196983</v>
      </c>
      <c r="Y20" s="66">
        <v>493.27288941539894</v>
      </c>
      <c r="Z20" s="104">
        <v>350.0400955559419</v>
      </c>
      <c r="AA20" s="108">
        <v>235.1670202735466</v>
      </c>
      <c r="AB20" s="11"/>
    </row>
    <row r="21" spans="1:28" s="12" customFormat="1" ht="15.75">
      <c r="A21" s="11"/>
      <c r="B21" s="43"/>
      <c r="C21" s="82" t="s">
        <v>5</v>
      </c>
      <c r="D21" s="46"/>
      <c r="E21" s="46"/>
      <c r="F21" s="46">
        <v>99800</v>
      </c>
      <c r="G21" s="46">
        <v>79000</v>
      </c>
      <c r="H21" s="46">
        <v>61500</v>
      </c>
      <c r="I21" s="46">
        <v>47000</v>
      </c>
      <c r="J21" s="46">
        <v>35000</v>
      </c>
      <c r="K21" s="46">
        <v>25250</v>
      </c>
      <c r="L21" s="102">
        <v>17460</v>
      </c>
      <c r="M21" s="109">
        <v>11330</v>
      </c>
      <c r="N21" s="11"/>
      <c r="O21" s="11">
        <v>27</v>
      </c>
      <c r="P21" s="43"/>
      <c r="Q21" s="82" t="s">
        <v>5</v>
      </c>
      <c r="R21" s="46"/>
      <c r="S21" s="46"/>
      <c r="T21" s="46">
        <v>99800</v>
      </c>
      <c r="U21" s="46">
        <v>79000</v>
      </c>
      <c r="V21" s="46">
        <v>61500</v>
      </c>
      <c r="W21" s="46">
        <v>47000</v>
      </c>
      <c r="X21" s="46">
        <v>35000</v>
      </c>
      <c r="Y21" s="46">
        <v>25250</v>
      </c>
      <c r="Z21" s="102">
        <v>17460</v>
      </c>
      <c r="AA21" s="109">
        <v>11330</v>
      </c>
      <c r="AB21" s="11"/>
    </row>
    <row r="22" spans="1:36" s="12" customFormat="1" ht="15.75">
      <c r="A22" s="11"/>
      <c r="B22" s="40">
        <v>-35</v>
      </c>
      <c r="C22" s="83" t="s">
        <v>6</v>
      </c>
      <c r="D22" s="41"/>
      <c r="E22" s="41"/>
      <c r="F22" s="41">
        <v>12.312789655742272</v>
      </c>
      <c r="G22" s="41">
        <v>12.76329113968607</v>
      </c>
      <c r="H22" s="41">
        <v>12.608403504027494</v>
      </c>
      <c r="I22" s="41">
        <v>11.964536303983149</v>
      </c>
      <c r="J22" s="41">
        <v>10.948100032323348</v>
      </c>
      <c r="K22" s="41">
        <v>9.67550276596371</v>
      </c>
      <c r="L22" s="103">
        <v>8.263153604494027</v>
      </c>
      <c r="M22" s="107">
        <v>6.827463961962487</v>
      </c>
      <c r="N22" s="11"/>
      <c r="O22" s="11">
        <v>26</v>
      </c>
      <c r="P22" s="40">
        <v>-35</v>
      </c>
      <c r="Q22" s="83" t="s">
        <v>6</v>
      </c>
      <c r="R22" s="41"/>
      <c r="S22" s="41"/>
      <c r="T22" s="41">
        <v>12.312789655742272</v>
      </c>
      <c r="U22" s="41">
        <v>12.76329113968607</v>
      </c>
      <c r="V22" s="41">
        <v>12.608403504027494</v>
      </c>
      <c r="W22" s="41">
        <v>11.964536303983149</v>
      </c>
      <c r="X22" s="41">
        <v>10.948100032323348</v>
      </c>
      <c r="Y22" s="41">
        <v>9.67550276596371</v>
      </c>
      <c r="Z22" s="103">
        <v>8.263153604494027</v>
      </c>
      <c r="AA22" s="107">
        <v>6.827463961962487</v>
      </c>
      <c r="AB22" s="11"/>
      <c r="AI22" s="116" t="s">
        <v>38</v>
      </c>
      <c r="AJ22" s="118">
        <f>(AJ5+25)/(-5)</f>
        <v>10</v>
      </c>
    </row>
    <row r="23" spans="1:36" s="12" customFormat="1" ht="15.75">
      <c r="A23" s="11"/>
      <c r="B23" s="43"/>
      <c r="C23" s="84" t="s">
        <v>7</v>
      </c>
      <c r="D23" s="44"/>
      <c r="E23" s="44"/>
      <c r="F23" s="44">
        <v>1760.4220951472055</v>
      </c>
      <c r="G23" s="44">
        <v>1407.3908929486995</v>
      </c>
      <c r="H23" s="44">
        <v>1107.3344539415057</v>
      </c>
      <c r="I23" s="44">
        <v>854.5307751156248</v>
      </c>
      <c r="J23" s="44">
        <v>643.7177358853629</v>
      </c>
      <c r="K23" s="44">
        <v>470.0188650156178</v>
      </c>
      <c r="L23" s="104">
        <v>328.8930205678358</v>
      </c>
      <c r="M23" s="108">
        <v>216.10492518956067</v>
      </c>
      <c r="N23" s="11"/>
      <c r="O23" s="11">
        <v>25</v>
      </c>
      <c r="P23" s="43"/>
      <c r="Q23" s="84" t="s">
        <v>7</v>
      </c>
      <c r="R23" s="44"/>
      <c r="S23" s="44"/>
      <c r="T23" s="44">
        <v>1760.4220951472055</v>
      </c>
      <c r="U23" s="44">
        <v>1407.3908929486995</v>
      </c>
      <c r="V23" s="44">
        <v>1107.3344539415057</v>
      </c>
      <c r="W23" s="44">
        <v>854.5307751156248</v>
      </c>
      <c r="X23" s="44">
        <v>643.7177358853629</v>
      </c>
      <c r="Y23" s="44">
        <v>470.0188650156178</v>
      </c>
      <c r="Z23" s="104">
        <v>328.8930205678358</v>
      </c>
      <c r="AA23" s="108">
        <v>216.10492518956067</v>
      </c>
      <c r="AB23" s="11"/>
      <c r="AI23" s="116" t="s">
        <v>39</v>
      </c>
      <c r="AJ23" s="118">
        <f>(AJ5+20)/(-5)</f>
        <v>11</v>
      </c>
    </row>
    <row r="24" spans="1:36" s="12" customFormat="1" ht="15.75">
      <c r="A24" s="11"/>
      <c r="B24" s="65"/>
      <c r="C24" s="85" t="s">
        <v>5</v>
      </c>
      <c r="D24" s="68"/>
      <c r="E24" s="68">
        <v>117700</v>
      </c>
      <c r="F24" s="68">
        <v>94200</v>
      </c>
      <c r="G24" s="68">
        <v>74300</v>
      </c>
      <c r="H24" s="68">
        <v>57600</v>
      </c>
      <c r="I24" s="68">
        <v>43700</v>
      </c>
      <c r="J24" s="68">
        <v>32300</v>
      </c>
      <c r="K24" s="68">
        <v>23050</v>
      </c>
      <c r="L24" s="102">
        <v>15670</v>
      </c>
      <c r="M24" s="109">
        <v>9900</v>
      </c>
      <c r="N24" s="11"/>
      <c r="O24" s="11">
        <v>24</v>
      </c>
      <c r="P24" s="65"/>
      <c r="Q24" s="85" t="s">
        <v>5</v>
      </c>
      <c r="R24" s="68"/>
      <c r="S24" s="68">
        <v>117700</v>
      </c>
      <c r="T24" s="68">
        <v>94200</v>
      </c>
      <c r="U24" s="68">
        <v>74300</v>
      </c>
      <c r="V24" s="68">
        <v>57600</v>
      </c>
      <c r="W24" s="68">
        <v>43700</v>
      </c>
      <c r="X24" s="68">
        <v>32300</v>
      </c>
      <c r="Y24" s="68">
        <v>23050</v>
      </c>
      <c r="Z24" s="102">
        <v>15670</v>
      </c>
      <c r="AA24" s="109">
        <v>9900</v>
      </c>
      <c r="AB24" s="11"/>
      <c r="AI24" s="116" t="s">
        <v>36</v>
      </c>
      <c r="AJ24" s="118">
        <f>(AJ6-10)/(-10/6)</f>
        <v>15</v>
      </c>
    </row>
    <row r="25" spans="1:36" s="12" customFormat="1" ht="15.75">
      <c r="A25" s="11"/>
      <c r="B25" s="62">
        <v>-30</v>
      </c>
      <c r="C25" s="80" t="s">
        <v>6</v>
      </c>
      <c r="D25" s="63"/>
      <c r="E25" s="63">
        <v>15.342637016167748</v>
      </c>
      <c r="F25" s="63">
        <v>15.40998182380346</v>
      </c>
      <c r="G25" s="63">
        <v>15.013263019614145</v>
      </c>
      <c r="H25" s="63">
        <v>14.226661863337414</v>
      </c>
      <c r="I25" s="63">
        <v>13.124359605924566</v>
      </c>
      <c r="J25" s="63">
        <v>11.78053865062292</v>
      </c>
      <c r="K25" s="63">
        <v>10.269378298378678</v>
      </c>
      <c r="L25" s="103">
        <v>8.665059467202818</v>
      </c>
      <c r="M25" s="107">
        <v>7.041765470010197</v>
      </c>
      <c r="N25" s="11"/>
      <c r="O25" s="11">
        <v>23</v>
      </c>
      <c r="P25" s="62">
        <v>-30</v>
      </c>
      <c r="Q25" s="80" t="s">
        <v>6</v>
      </c>
      <c r="R25" s="63"/>
      <c r="S25" s="63">
        <v>15.342637016167748</v>
      </c>
      <c r="T25" s="63">
        <v>15.40998182380346</v>
      </c>
      <c r="U25" s="63">
        <v>15.013263019614145</v>
      </c>
      <c r="V25" s="63">
        <v>14.226661863337414</v>
      </c>
      <c r="W25" s="63">
        <v>13.124359605924566</v>
      </c>
      <c r="X25" s="63">
        <v>11.78053865062292</v>
      </c>
      <c r="Y25" s="63">
        <v>10.269378298378678</v>
      </c>
      <c r="Z25" s="103">
        <v>8.665059467202818</v>
      </c>
      <c r="AA25" s="107">
        <v>7.041765470010197</v>
      </c>
      <c r="AB25" s="11"/>
      <c r="AI25" s="116" t="s">
        <v>37</v>
      </c>
      <c r="AJ25" s="118">
        <f>(-0.6)*AJ6+4</f>
        <v>13</v>
      </c>
    </row>
    <row r="26" spans="1:28" s="12" customFormat="1" ht="15.75">
      <c r="A26" s="11"/>
      <c r="B26" s="65"/>
      <c r="C26" s="81" t="s">
        <v>7</v>
      </c>
      <c r="D26" s="66"/>
      <c r="E26" s="66">
        <v>2132.231843097548</v>
      </c>
      <c r="F26" s="66">
        <v>1723.0411214195124</v>
      </c>
      <c r="G26" s="66">
        <v>1372.9312030864103</v>
      </c>
      <c r="H26" s="66">
        <v>1075.638957450892</v>
      </c>
      <c r="I26" s="66">
        <v>825.4589760213199</v>
      </c>
      <c r="J26" s="66">
        <v>617.1430649620618</v>
      </c>
      <c r="K26" s="66">
        <v>445.8262323307225</v>
      </c>
      <c r="L26" s="104">
        <v>306.9765505800113</v>
      </c>
      <c r="M26" s="108">
        <v>196.36579539556368</v>
      </c>
      <c r="N26" s="11"/>
      <c r="O26" s="11">
        <v>22</v>
      </c>
      <c r="P26" s="65"/>
      <c r="Q26" s="81" t="s">
        <v>7</v>
      </c>
      <c r="R26" s="66"/>
      <c r="S26" s="66">
        <v>2132.231843097548</v>
      </c>
      <c r="T26" s="66">
        <v>1723.0411214195124</v>
      </c>
      <c r="U26" s="66">
        <v>1372.9312030864103</v>
      </c>
      <c r="V26" s="66">
        <v>1075.638957450892</v>
      </c>
      <c r="W26" s="66">
        <v>825.4589760213199</v>
      </c>
      <c r="X26" s="66">
        <v>617.1430649620618</v>
      </c>
      <c r="Y26" s="66">
        <v>445.8262323307225</v>
      </c>
      <c r="Z26" s="104">
        <v>306.9765505800113</v>
      </c>
      <c r="AA26" s="108">
        <v>196.36579539556368</v>
      </c>
      <c r="AB26" s="11"/>
    </row>
    <row r="27" spans="1:28" s="12" customFormat="1" ht="15.75">
      <c r="A27" s="11"/>
      <c r="B27" s="43"/>
      <c r="C27" s="82" t="s">
        <v>5</v>
      </c>
      <c r="D27" s="46">
        <v>137300</v>
      </c>
      <c r="E27" s="46">
        <v>111000</v>
      </c>
      <c r="F27" s="46">
        <v>88500</v>
      </c>
      <c r="G27" s="46">
        <v>69500</v>
      </c>
      <c r="H27" s="46">
        <v>53600</v>
      </c>
      <c r="I27" s="46">
        <v>40450</v>
      </c>
      <c r="J27" s="46">
        <v>29600</v>
      </c>
      <c r="K27" s="102">
        <v>20850</v>
      </c>
      <c r="L27" s="102">
        <v>13900</v>
      </c>
      <c r="M27" s="47"/>
      <c r="N27" s="11"/>
      <c r="O27" s="11">
        <v>21</v>
      </c>
      <c r="P27" s="43"/>
      <c r="Q27" s="82" t="s">
        <v>5</v>
      </c>
      <c r="R27" s="46">
        <v>137300</v>
      </c>
      <c r="S27" s="46">
        <v>111000</v>
      </c>
      <c r="T27" s="46">
        <v>88500</v>
      </c>
      <c r="U27" s="46">
        <v>69500</v>
      </c>
      <c r="V27" s="46">
        <v>53600</v>
      </c>
      <c r="W27" s="46">
        <v>40450</v>
      </c>
      <c r="X27" s="46">
        <v>29600</v>
      </c>
      <c r="Y27" s="102">
        <v>20850</v>
      </c>
      <c r="Z27" s="102">
        <v>13900</v>
      </c>
      <c r="AA27" s="47"/>
      <c r="AB27" s="11"/>
    </row>
    <row r="28" spans="1:28" s="12" customFormat="1" ht="15.75">
      <c r="A28" s="11"/>
      <c r="B28" s="40">
        <v>-25</v>
      </c>
      <c r="C28" s="83" t="s">
        <v>6</v>
      </c>
      <c r="D28" s="41">
        <v>18.908615071521723</v>
      </c>
      <c r="E28" s="41">
        <v>18.65340972500315</v>
      </c>
      <c r="F28" s="41">
        <v>17.986639752824416</v>
      </c>
      <c r="G28" s="41">
        <v>16.972307540533066</v>
      </c>
      <c r="H28" s="41">
        <v>15.67441540654052</v>
      </c>
      <c r="I28" s="41">
        <v>14.156965690824434</v>
      </c>
      <c r="J28" s="41">
        <v>12.483962115002473</v>
      </c>
      <c r="K28" s="103">
        <v>10.719404585053137</v>
      </c>
      <c r="L28" s="103">
        <v>8.927295241322279</v>
      </c>
      <c r="M28" s="42"/>
      <c r="N28" s="11"/>
      <c r="O28" s="11">
        <v>20</v>
      </c>
      <c r="P28" s="40">
        <v>-25</v>
      </c>
      <c r="Q28" s="83" t="s">
        <v>6</v>
      </c>
      <c r="R28" s="41">
        <v>18.908615071521723</v>
      </c>
      <c r="S28" s="41">
        <v>18.65340972500315</v>
      </c>
      <c r="T28" s="41">
        <v>17.986639752824416</v>
      </c>
      <c r="U28" s="41">
        <v>16.972307540533066</v>
      </c>
      <c r="V28" s="41">
        <v>15.67441540654052</v>
      </c>
      <c r="W28" s="41">
        <v>14.156965690824434</v>
      </c>
      <c r="X28" s="41">
        <v>12.483962115002473</v>
      </c>
      <c r="Y28" s="103">
        <v>10.719404585053137</v>
      </c>
      <c r="Z28" s="103">
        <v>8.927295241322279</v>
      </c>
      <c r="AA28" s="42"/>
      <c r="AB28" s="11"/>
    </row>
    <row r="29" spans="1:28" s="12" customFormat="1" ht="15.75">
      <c r="A29" s="11"/>
      <c r="B29" s="43"/>
      <c r="C29" s="84" t="s">
        <v>7</v>
      </c>
      <c r="D29" s="44">
        <v>2559.320965949666</v>
      </c>
      <c r="E29" s="44">
        <v>2088.2327998845967</v>
      </c>
      <c r="F29" s="44">
        <v>1682.81381570814</v>
      </c>
      <c r="G29" s="44">
        <v>1336.1549113865503</v>
      </c>
      <c r="H29" s="44">
        <v>1042.028560134669</v>
      </c>
      <c r="I29" s="44">
        <v>794.7609421279981</v>
      </c>
      <c r="J29" s="44">
        <v>589.1319408064396</v>
      </c>
      <c r="K29" s="104">
        <v>420.30153180364</v>
      </c>
      <c r="L29" s="104">
        <v>283.7599464693614</v>
      </c>
      <c r="M29" s="45"/>
      <c r="N29" s="11"/>
      <c r="O29" s="11">
        <v>19</v>
      </c>
      <c r="P29" s="43"/>
      <c r="Q29" s="84" t="s">
        <v>7</v>
      </c>
      <c r="R29" s="44">
        <v>2559.320965949666</v>
      </c>
      <c r="S29" s="44">
        <v>2088.2327998845967</v>
      </c>
      <c r="T29" s="44">
        <v>1682.81381570814</v>
      </c>
      <c r="U29" s="44">
        <v>1336.1549113865503</v>
      </c>
      <c r="V29" s="44">
        <v>1042.028560134669</v>
      </c>
      <c r="W29" s="44">
        <v>794.7609421279981</v>
      </c>
      <c r="X29" s="44">
        <v>589.1319408064396</v>
      </c>
      <c r="Y29" s="104">
        <v>420.30153180364</v>
      </c>
      <c r="Z29" s="104">
        <v>283.7599464693614</v>
      </c>
      <c r="AA29" s="45"/>
      <c r="AB29" s="11"/>
    </row>
    <row r="30" spans="1:28" s="12" customFormat="1" ht="15.75">
      <c r="A30" s="11"/>
      <c r="B30" s="65"/>
      <c r="C30" s="85" t="s">
        <v>5</v>
      </c>
      <c r="D30" s="68">
        <v>129300</v>
      </c>
      <c r="E30" s="68">
        <v>104200</v>
      </c>
      <c r="F30" s="68">
        <v>82800</v>
      </c>
      <c r="G30" s="68">
        <v>64800</v>
      </c>
      <c r="H30" s="68">
        <v>49700</v>
      </c>
      <c r="I30" s="68">
        <v>37200</v>
      </c>
      <c r="J30" s="68">
        <v>26950</v>
      </c>
      <c r="K30" s="102">
        <v>18680</v>
      </c>
      <c r="L30" s="68"/>
      <c r="M30" s="69"/>
      <c r="N30" s="11"/>
      <c r="O30" s="11">
        <v>18</v>
      </c>
      <c r="P30" s="65"/>
      <c r="Q30" s="85" t="s">
        <v>5</v>
      </c>
      <c r="R30" s="68">
        <v>129300</v>
      </c>
      <c r="S30" s="68">
        <v>104200</v>
      </c>
      <c r="T30" s="68">
        <v>82800</v>
      </c>
      <c r="U30" s="68">
        <v>64800</v>
      </c>
      <c r="V30" s="68">
        <v>49700</v>
      </c>
      <c r="W30" s="68">
        <v>37200</v>
      </c>
      <c r="X30" s="68">
        <v>26950</v>
      </c>
      <c r="Y30" s="102">
        <v>18680</v>
      </c>
      <c r="Z30" s="68"/>
      <c r="AA30" s="69"/>
      <c r="AB30" s="11"/>
    </row>
    <row r="31" spans="1:28" s="12" customFormat="1" ht="15.75">
      <c r="A31" s="11"/>
      <c r="B31" s="62">
        <v>-20</v>
      </c>
      <c r="C31" s="80" t="s">
        <v>6</v>
      </c>
      <c r="D31" s="63">
        <v>22.08386651362213</v>
      </c>
      <c r="E31" s="63">
        <v>21.341822162380414</v>
      </c>
      <c r="F31" s="63">
        <v>20.203044076723206</v>
      </c>
      <c r="G31" s="63">
        <v>18.74342373789909</v>
      </c>
      <c r="H31" s="63">
        <v>17.03885254476085</v>
      </c>
      <c r="I31" s="63">
        <v>15.165221938204578</v>
      </c>
      <c r="J31" s="63">
        <v>13.198424948623977</v>
      </c>
      <c r="K31" s="103">
        <v>11.214350141734386</v>
      </c>
      <c r="L31" s="63"/>
      <c r="M31" s="64"/>
      <c r="N31" s="11"/>
      <c r="O31" s="11">
        <v>17</v>
      </c>
      <c r="P31" s="62">
        <v>-20</v>
      </c>
      <c r="Q31" s="80" t="s">
        <v>6</v>
      </c>
      <c r="R31" s="63">
        <v>22.08386651362213</v>
      </c>
      <c r="S31" s="63">
        <v>21.341822162380414</v>
      </c>
      <c r="T31" s="63">
        <v>20.203044076723206</v>
      </c>
      <c r="U31" s="63">
        <v>18.74342373789909</v>
      </c>
      <c r="V31" s="63">
        <v>17.03885254476085</v>
      </c>
      <c r="W31" s="63">
        <v>15.165221938204578</v>
      </c>
      <c r="X31" s="63">
        <v>13.198424948623977</v>
      </c>
      <c r="Y31" s="103">
        <v>11.214350141734386</v>
      </c>
      <c r="Z31" s="63"/>
      <c r="AA31" s="64"/>
      <c r="AB31" s="11"/>
    </row>
    <row r="32" spans="1:28" s="12" customFormat="1" ht="15.75">
      <c r="A32" s="11"/>
      <c r="B32" s="65"/>
      <c r="C32" s="81" t="s">
        <v>7</v>
      </c>
      <c r="D32" s="66">
        <v>2507.5869670365355</v>
      </c>
      <c r="E32" s="66">
        <v>2041.2618513368907</v>
      </c>
      <c r="F32" s="66">
        <v>1640.0942265216497</v>
      </c>
      <c r="G32" s="66">
        <v>1297.2325774045291</v>
      </c>
      <c r="H32" s="66">
        <v>1006.501126599117</v>
      </c>
      <c r="I32" s="66">
        <v>762.2728758790623</v>
      </c>
      <c r="J32" s="66">
        <v>559.3703366799734</v>
      </c>
      <c r="K32" s="104">
        <v>392.99247854220516</v>
      </c>
      <c r="L32" s="66"/>
      <c r="M32" s="67"/>
      <c r="N32" s="11"/>
      <c r="O32" s="11">
        <v>16</v>
      </c>
      <c r="P32" s="65"/>
      <c r="Q32" s="81" t="s">
        <v>7</v>
      </c>
      <c r="R32" s="66">
        <v>2507.5869670365355</v>
      </c>
      <c r="S32" s="66">
        <v>2041.2618513368907</v>
      </c>
      <c r="T32" s="66">
        <v>1640.0942265216497</v>
      </c>
      <c r="U32" s="66">
        <v>1297.2325774045291</v>
      </c>
      <c r="V32" s="66">
        <v>1006.501126599117</v>
      </c>
      <c r="W32" s="66">
        <v>762.2728758790623</v>
      </c>
      <c r="X32" s="66">
        <v>559.3703366799734</v>
      </c>
      <c r="Y32" s="104">
        <v>392.99247854220516</v>
      </c>
      <c r="Z32" s="66"/>
      <c r="AA32" s="67"/>
      <c r="AB32" s="11"/>
    </row>
    <row r="33" spans="1:28" s="12" customFormat="1" ht="15.75">
      <c r="A33" s="11"/>
      <c r="B33" s="43"/>
      <c r="C33" s="82" t="s">
        <v>5</v>
      </c>
      <c r="D33" s="46">
        <v>121300</v>
      </c>
      <c r="E33" s="46">
        <v>97500</v>
      </c>
      <c r="F33" s="46">
        <v>77200</v>
      </c>
      <c r="G33" s="46">
        <v>60100</v>
      </c>
      <c r="H33" s="46">
        <v>45800</v>
      </c>
      <c r="I33" s="46">
        <v>34000</v>
      </c>
      <c r="J33" s="102">
        <v>24300</v>
      </c>
      <c r="K33" s="102">
        <v>16520</v>
      </c>
      <c r="L33" s="46"/>
      <c r="M33" s="47"/>
      <c r="N33" s="11"/>
      <c r="O33" s="11">
        <v>15</v>
      </c>
      <c r="P33" s="43"/>
      <c r="Q33" s="82" t="s">
        <v>5</v>
      </c>
      <c r="R33" s="46">
        <v>121300</v>
      </c>
      <c r="S33" s="46">
        <v>97500</v>
      </c>
      <c r="T33" s="46">
        <v>77200</v>
      </c>
      <c r="U33" s="46">
        <v>60100</v>
      </c>
      <c r="V33" s="46">
        <v>45800</v>
      </c>
      <c r="W33" s="46">
        <v>34000</v>
      </c>
      <c r="X33" s="102">
        <v>24300</v>
      </c>
      <c r="Y33" s="102">
        <v>16520</v>
      </c>
      <c r="Z33" s="46"/>
      <c r="AA33" s="47"/>
      <c r="AB33" s="11"/>
    </row>
    <row r="34" spans="1:28" s="12" customFormat="1" ht="15.75">
      <c r="A34" s="11"/>
      <c r="B34" s="40">
        <v>-15</v>
      </c>
      <c r="C34" s="83" t="s">
        <v>6</v>
      </c>
      <c r="D34" s="41">
        <v>24.701990522754702</v>
      </c>
      <c r="E34" s="41">
        <v>23.67689411172771</v>
      </c>
      <c r="F34" s="41">
        <v>22.21947942817381</v>
      </c>
      <c r="G34" s="41">
        <v>20.429613661112626</v>
      </c>
      <c r="H34" s="41">
        <v>18.407163902880946</v>
      </c>
      <c r="I34" s="41">
        <v>16.25199730294833</v>
      </c>
      <c r="J34" s="103">
        <v>14.063982750634485</v>
      </c>
      <c r="K34" s="103">
        <v>11.942984176821458</v>
      </c>
      <c r="L34" s="41"/>
      <c r="M34" s="42"/>
      <c r="N34" s="11"/>
      <c r="O34" s="11">
        <v>14</v>
      </c>
      <c r="P34" s="40">
        <v>-15</v>
      </c>
      <c r="Q34" s="83" t="s">
        <v>6</v>
      </c>
      <c r="R34" s="41">
        <v>24.701990522754702</v>
      </c>
      <c r="S34" s="41">
        <v>23.67689411172771</v>
      </c>
      <c r="T34" s="41">
        <v>22.21947942817381</v>
      </c>
      <c r="U34" s="41">
        <v>20.429613661112626</v>
      </c>
      <c r="V34" s="41">
        <v>18.407163902880946</v>
      </c>
      <c r="W34" s="41">
        <v>16.25199730294833</v>
      </c>
      <c r="X34" s="103">
        <v>14.063982750634485</v>
      </c>
      <c r="Y34" s="103">
        <v>11.942984176821458</v>
      </c>
      <c r="Z34" s="41"/>
      <c r="AA34" s="42"/>
      <c r="AB34" s="11"/>
    </row>
    <row r="35" spans="1:28" s="12" customFormat="1" ht="15.75">
      <c r="A35" s="11"/>
      <c r="B35" s="43"/>
      <c r="C35" s="84" t="s">
        <v>7</v>
      </c>
      <c r="D35" s="44">
        <v>2453.0383884819507</v>
      </c>
      <c r="E35" s="44">
        <v>1991.9338586705055</v>
      </c>
      <c r="F35" s="44">
        <v>1595.3296248500587</v>
      </c>
      <c r="G35" s="44">
        <v>1256.4488942132666</v>
      </c>
      <c r="H35" s="44">
        <v>969.1837151787548</v>
      </c>
      <c r="I35" s="44">
        <v>727.9692322443723</v>
      </c>
      <c r="J35" s="104">
        <v>527.6853748549836</v>
      </c>
      <c r="K35" s="104">
        <v>363.58451641234996</v>
      </c>
      <c r="L35" s="44"/>
      <c r="M35" s="45"/>
      <c r="N35" s="11"/>
      <c r="O35" s="11">
        <v>13</v>
      </c>
      <c r="P35" s="43"/>
      <c r="Q35" s="84" t="s">
        <v>7</v>
      </c>
      <c r="R35" s="44">
        <v>2453.0383884819507</v>
      </c>
      <c r="S35" s="44">
        <v>1991.9338586705055</v>
      </c>
      <c r="T35" s="44">
        <v>1595.3296248500587</v>
      </c>
      <c r="U35" s="44">
        <v>1256.4488942132666</v>
      </c>
      <c r="V35" s="44">
        <v>969.1837151787548</v>
      </c>
      <c r="W35" s="44">
        <v>727.9692322443723</v>
      </c>
      <c r="X35" s="104">
        <v>527.6853748549836</v>
      </c>
      <c r="Y35" s="104">
        <v>363.58451641234996</v>
      </c>
      <c r="Z35" s="44"/>
      <c r="AA35" s="45"/>
      <c r="AB35" s="11"/>
    </row>
    <row r="36" spans="1:28" s="12" customFormat="1" ht="15.75">
      <c r="A36" s="11"/>
      <c r="B36" s="65"/>
      <c r="C36" s="85" t="s">
        <v>5</v>
      </c>
      <c r="D36" s="70">
        <v>113300</v>
      </c>
      <c r="E36" s="70">
        <v>90800</v>
      </c>
      <c r="F36" s="70">
        <v>71700</v>
      </c>
      <c r="G36" s="70">
        <v>55500</v>
      </c>
      <c r="H36" s="70">
        <v>42000</v>
      </c>
      <c r="I36" s="70">
        <v>30800</v>
      </c>
      <c r="J36" s="99">
        <v>21700</v>
      </c>
      <c r="K36" s="70"/>
      <c r="L36" s="70"/>
      <c r="M36" s="71"/>
      <c r="N36" s="11"/>
      <c r="O36" s="11">
        <v>12</v>
      </c>
      <c r="P36" s="65"/>
      <c r="Q36" s="85" t="s">
        <v>5</v>
      </c>
      <c r="R36" s="70">
        <v>113300</v>
      </c>
      <c r="S36" s="70">
        <v>90800</v>
      </c>
      <c r="T36" s="70">
        <v>71700</v>
      </c>
      <c r="U36" s="70">
        <v>55500</v>
      </c>
      <c r="V36" s="70">
        <v>42000</v>
      </c>
      <c r="W36" s="70">
        <v>30800</v>
      </c>
      <c r="X36" s="99">
        <v>21700</v>
      </c>
      <c r="Y36" s="70"/>
      <c r="Z36" s="70"/>
      <c r="AA36" s="71"/>
      <c r="AB36" s="11"/>
    </row>
    <row r="37" spans="1:28" s="12" customFormat="1" ht="15.75">
      <c r="A37" s="11"/>
      <c r="B37" s="62">
        <v>-10</v>
      </c>
      <c r="C37" s="80" t="s">
        <v>6</v>
      </c>
      <c r="D37" s="72">
        <v>27.202174188598484</v>
      </c>
      <c r="E37" s="72">
        <v>25.927643973992982</v>
      </c>
      <c r="F37" s="72">
        <v>24.19622941960595</v>
      </c>
      <c r="G37" s="72">
        <v>22.13387863572813</v>
      </c>
      <c r="H37" s="72">
        <v>19.866539624752086</v>
      </c>
      <c r="I37" s="72">
        <v>17.520160460399637</v>
      </c>
      <c r="J37" s="97">
        <v>15.220691013052233</v>
      </c>
      <c r="K37" s="72"/>
      <c r="L37" s="72"/>
      <c r="M37" s="73"/>
      <c r="N37" s="11"/>
      <c r="O37" s="11">
        <v>11</v>
      </c>
      <c r="P37" s="62">
        <v>-10</v>
      </c>
      <c r="Q37" s="80" t="s">
        <v>6</v>
      </c>
      <c r="R37" s="72">
        <v>27.202174188598484</v>
      </c>
      <c r="S37" s="72">
        <v>25.927643973992982</v>
      </c>
      <c r="T37" s="72">
        <v>24.19622941960595</v>
      </c>
      <c r="U37" s="72">
        <v>22.13387863572813</v>
      </c>
      <c r="V37" s="72">
        <v>19.866539624752086</v>
      </c>
      <c r="W37" s="72">
        <v>17.520160460399637</v>
      </c>
      <c r="X37" s="97">
        <v>15.220691013052233</v>
      </c>
      <c r="Y37" s="72"/>
      <c r="Z37" s="72"/>
      <c r="AA37" s="73"/>
      <c r="AB37" s="11"/>
    </row>
    <row r="38" spans="1:28" s="12" customFormat="1" ht="15.75">
      <c r="A38" s="11"/>
      <c r="B38" s="65"/>
      <c r="C38" s="81" t="s">
        <v>7</v>
      </c>
      <c r="D38" s="74">
        <v>2396.87830441641</v>
      </c>
      <c r="E38" s="74">
        <v>1941.3081508438543</v>
      </c>
      <c r="F38" s="74">
        <v>1549.432885012184</v>
      </c>
      <c r="G38" s="74">
        <v>1214.5670993905496</v>
      </c>
      <c r="H38" s="74">
        <v>930.6863841561011</v>
      </c>
      <c r="I38" s="74">
        <v>692.3031151818531</v>
      </c>
      <c r="J38" s="101">
        <v>494.3693416970932</v>
      </c>
      <c r="K38" s="74"/>
      <c r="L38" s="74"/>
      <c r="M38" s="75"/>
      <c r="N38" s="11"/>
      <c r="O38" s="11">
        <v>10</v>
      </c>
      <c r="P38" s="65"/>
      <c r="Q38" s="81" t="s">
        <v>7</v>
      </c>
      <c r="R38" s="74">
        <v>2396.87830441641</v>
      </c>
      <c r="S38" s="74">
        <v>1941.3081508438543</v>
      </c>
      <c r="T38" s="74">
        <v>1549.432885012184</v>
      </c>
      <c r="U38" s="74">
        <v>1214.5670993905496</v>
      </c>
      <c r="V38" s="74">
        <v>930.6863841561011</v>
      </c>
      <c r="W38" s="74">
        <v>692.3031151818531</v>
      </c>
      <c r="X38" s="101">
        <v>494.3693416970932</v>
      </c>
      <c r="Y38" s="74"/>
      <c r="Z38" s="74"/>
      <c r="AA38" s="75"/>
      <c r="AB38" s="11"/>
    </row>
    <row r="39" spans="1:28" s="12" customFormat="1" ht="15.75">
      <c r="A39" s="11"/>
      <c r="B39" s="43"/>
      <c r="C39" s="82" t="s">
        <v>5</v>
      </c>
      <c r="D39" s="48">
        <v>105600</v>
      </c>
      <c r="E39" s="48">
        <v>84400</v>
      </c>
      <c r="F39" s="48">
        <v>66300</v>
      </c>
      <c r="G39" s="48">
        <v>51100</v>
      </c>
      <c r="H39" s="48">
        <v>38350</v>
      </c>
      <c r="I39" s="99">
        <v>27800</v>
      </c>
      <c r="J39" s="48"/>
      <c r="K39" s="48"/>
      <c r="L39" s="48"/>
      <c r="M39" s="49"/>
      <c r="N39" s="11"/>
      <c r="O39" s="11">
        <v>9</v>
      </c>
      <c r="P39" s="43"/>
      <c r="Q39" s="82" t="s">
        <v>5</v>
      </c>
      <c r="R39" s="48">
        <v>105600</v>
      </c>
      <c r="S39" s="48">
        <v>84400</v>
      </c>
      <c r="T39" s="48">
        <v>66300</v>
      </c>
      <c r="U39" s="48">
        <v>51100</v>
      </c>
      <c r="V39" s="48">
        <v>38350</v>
      </c>
      <c r="W39" s="99">
        <v>27800</v>
      </c>
      <c r="X39" s="48"/>
      <c r="Y39" s="48"/>
      <c r="Z39" s="48"/>
      <c r="AA39" s="49"/>
      <c r="AB39" s="11"/>
    </row>
    <row r="40" spans="1:28" s="12" customFormat="1" ht="15.75">
      <c r="A40" s="11"/>
      <c r="B40" s="40">
        <v>-5</v>
      </c>
      <c r="C40" s="83" t="s">
        <v>6</v>
      </c>
      <c r="D40" s="50">
        <v>30.023604758933526</v>
      </c>
      <c r="E40" s="50">
        <v>28.36309016318568</v>
      </c>
      <c r="F40" s="50">
        <v>26.293577607001403</v>
      </c>
      <c r="G40" s="50">
        <v>23.95921992400908</v>
      </c>
      <c r="H40" s="50">
        <v>21.504169833887268</v>
      </c>
      <c r="I40" s="97">
        <v>19.072580145440398</v>
      </c>
      <c r="J40" s="50"/>
      <c r="K40" s="50"/>
      <c r="L40" s="50"/>
      <c r="M40" s="51"/>
      <c r="N40" s="11"/>
      <c r="O40" s="11">
        <v>8</v>
      </c>
      <c r="P40" s="40">
        <v>-5</v>
      </c>
      <c r="Q40" s="83" t="s">
        <v>6</v>
      </c>
      <c r="R40" s="50">
        <v>30.023604758933526</v>
      </c>
      <c r="S40" s="50">
        <v>28.36309016318568</v>
      </c>
      <c r="T40" s="50">
        <v>26.293577607001403</v>
      </c>
      <c r="U40" s="50">
        <v>23.95921992400908</v>
      </c>
      <c r="V40" s="50">
        <v>21.504169833887268</v>
      </c>
      <c r="W40" s="97">
        <v>19.072580145440398</v>
      </c>
      <c r="X40" s="50"/>
      <c r="Y40" s="50"/>
      <c r="Z40" s="50"/>
      <c r="AA40" s="51"/>
      <c r="AB40" s="11"/>
    </row>
    <row r="41" spans="1:28" s="12" customFormat="1" ht="15.75">
      <c r="A41" s="11"/>
      <c r="B41" s="43"/>
      <c r="C41" s="84" t="s">
        <v>7</v>
      </c>
      <c r="D41" s="52">
        <v>2341.2941912998085</v>
      </c>
      <c r="E41" s="52">
        <v>1891.4609884325228</v>
      </c>
      <c r="F41" s="52">
        <v>1504.3570490119794</v>
      </c>
      <c r="G41" s="52">
        <v>1173.4039471390256</v>
      </c>
      <c r="H41" s="52">
        <v>892.6754804365551</v>
      </c>
      <c r="I41" s="101">
        <v>656.7753468308035</v>
      </c>
      <c r="J41" s="52"/>
      <c r="K41" s="52"/>
      <c r="L41" s="52"/>
      <c r="M41" s="53"/>
      <c r="N41" s="11"/>
      <c r="O41" s="11">
        <v>7</v>
      </c>
      <c r="P41" s="43"/>
      <c r="Q41" s="84" t="s">
        <v>7</v>
      </c>
      <c r="R41" s="52">
        <v>2341.2941912998085</v>
      </c>
      <c r="S41" s="52">
        <v>1891.4609884325228</v>
      </c>
      <c r="T41" s="52">
        <v>1504.3570490119794</v>
      </c>
      <c r="U41" s="52">
        <v>1173.4039471390256</v>
      </c>
      <c r="V41" s="52">
        <v>892.6754804365551</v>
      </c>
      <c r="W41" s="101">
        <v>656.7753468308035</v>
      </c>
      <c r="X41" s="52"/>
      <c r="Y41" s="52"/>
      <c r="Z41" s="52"/>
      <c r="AA41" s="53"/>
      <c r="AB41" s="11"/>
    </row>
    <row r="42" spans="1:28" s="12" customFormat="1" ht="15.75">
      <c r="A42" s="11"/>
      <c r="B42" s="65"/>
      <c r="C42" s="85" t="s">
        <v>5</v>
      </c>
      <c r="D42" s="70">
        <v>98300</v>
      </c>
      <c r="E42" s="70">
        <v>78300</v>
      </c>
      <c r="F42" s="70">
        <v>61300</v>
      </c>
      <c r="G42" s="70">
        <v>46950</v>
      </c>
      <c r="H42" s="99">
        <v>34216.703373819946</v>
      </c>
      <c r="I42" s="70"/>
      <c r="J42" s="70"/>
      <c r="K42" s="70"/>
      <c r="L42" s="70"/>
      <c r="M42" s="71"/>
      <c r="N42" s="11"/>
      <c r="O42" s="11">
        <v>6</v>
      </c>
      <c r="P42" s="65"/>
      <c r="Q42" s="85" t="s">
        <v>5</v>
      </c>
      <c r="R42" s="70">
        <v>98300</v>
      </c>
      <c r="S42" s="70">
        <v>78300</v>
      </c>
      <c r="T42" s="70">
        <v>61300</v>
      </c>
      <c r="U42" s="70">
        <v>46950</v>
      </c>
      <c r="V42" s="99">
        <v>34216.703373819946</v>
      </c>
      <c r="W42" s="70"/>
      <c r="X42" s="70"/>
      <c r="Y42" s="70"/>
      <c r="Z42" s="70"/>
      <c r="AA42" s="71"/>
      <c r="AB42" s="11"/>
    </row>
    <row r="43" spans="1:30" s="12" customFormat="1" ht="15.75">
      <c r="A43" s="11"/>
      <c r="B43" s="76">
        <v>0</v>
      </c>
      <c r="C43" s="86" t="s">
        <v>6</v>
      </c>
      <c r="D43" s="77">
        <v>33.60555158535733</v>
      </c>
      <c r="E43" s="77">
        <v>31.252315026166514</v>
      </c>
      <c r="F43" s="77">
        <v>28.67185874953009</v>
      </c>
      <c r="G43" s="77">
        <v>26.008682449890486</v>
      </c>
      <c r="H43" s="100">
        <v>22.82967530546251</v>
      </c>
      <c r="I43" s="77"/>
      <c r="J43" s="77"/>
      <c r="K43" s="77"/>
      <c r="L43" s="77"/>
      <c r="M43" s="78"/>
      <c r="N43" s="11"/>
      <c r="O43" s="11">
        <v>5</v>
      </c>
      <c r="P43" s="76">
        <v>0</v>
      </c>
      <c r="Q43" s="86" t="s">
        <v>6</v>
      </c>
      <c r="R43" s="77">
        <v>33.60555158535733</v>
      </c>
      <c r="S43" s="77">
        <v>31.252315026166514</v>
      </c>
      <c r="T43" s="77">
        <v>28.67185874953009</v>
      </c>
      <c r="U43" s="77">
        <v>26.008682449890486</v>
      </c>
      <c r="V43" s="100">
        <v>22.82967530546251</v>
      </c>
      <c r="W43" s="77"/>
      <c r="X43" s="77"/>
      <c r="Y43" s="77"/>
      <c r="Z43" s="77"/>
      <c r="AA43" s="78"/>
      <c r="AB43" s="11"/>
      <c r="AC43" s="11"/>
      <c r="AD43" s="11"/>
    </row>
    <row r="44" spans="1:28" s="12" customFormat="1" ht="15.75">
      <c r="A44" s="11"/>
      <c r="B44" s="88"/>
      <c r="C44" s="81" t="s">
        <v>7</v>
      </c>
      <c r="D44" s="74">
        <v>2290.3604491127144</v>
      </c>
      <c r="E44" s="74">
        <v>1846.4161710061792</v>
      </c>
      <c r="F44" s="74">
        <v>1464.0544569412416</v>
      </c>
      <c r="G44" s="74">
        <v>1136.817264319658</v>
      </c>
      <c r="H44" s="101">
        <v>839.866944068217</v>
      </c>
      <c r="I44" s="74"/>
      <c r="J44" s="74"/>
      <c r="K44" s="74"/>
      <c r="L44" s="74"/>
      <c r="M44" s="75"/>
      <c r="N44" s="11"/>
      <c r="O44" s="11">
        <v>4</v>
      </c>
      <c r="P44" s="88"/>
      <c r="Q44" s="81" t="s">
        <v>7</v>
      </c>
      <c r="R44" s="74">
        <v>2290.3604491127144</v>
      </c>
      <c r="S44" s="74">
        <v>1846.4161710061792</v>
      </c>
      <c r="T44" s="74">
        <v>1464.0544569412416</v>
      </c>
      <c r="U44" s="74">
        <v>1136.817264319658</v>
      </c>
      <c r="V44" s="101">
        <v>839.866944068217</v>
      </c>
      <c r="W44" s="74"/>
      <c r="X44" s="74"/>
      <c r="Y44" s="74"/>
      <c r="Z44" s="74"/>
      <c r="AA44" s="75"/>
      <c r="AB44" s="11"/>
    </row>
    <row r="45" spans="2:28" s="12" customFormat="1" ht="15.75">
      <c r="B45" s="54"/>
      <c r="C45" s="82" t="s">
        <v>5</v>
      </c>
      <c r="D45" s="55">
        <v>90505.03850029701</v>
      </c>
      <c r="E45" s="55">
        <v>71241.7245965625</v>
      </c>
      <c r="F45" s="55">
        <v>54953.06210816522</v>
      </c>
      <c r="G45" s="96">
        <v>41418.45944778979</v>
      </c>
      <c r="H45" s="55"/>
      <c r="I45" s="55"/>
      <c r="J45" s="55"/>
      <c r="K45" s="55"/>
      <c r="L45" s="55"/>
      <c r="M45" s="56"/>
      <c r="N45" s="11"/>
      <c r="O45" s="11">
        <v>3</v>
      </c>
      <c r="P45" s="54"/>
      <c r="Q45" s="82" t="s">
        <v>5</v>
      </c>
      <c r="R45" s="55">
        <v>90505.03850029701</v>
      </c>
      <c r="S45" s="55">
        <v>71241.7245965625</v>
      </c>
      <c r="T45" s="55">
        <v>54953.06210816522</v>
      </c>
      <c r="U45" s="96">
        <v>41418.45944778979</v>
      </c>
      <c r="V45" s="55"/>
      <c r="W45" s="55"/>
      <c r="X45" s="55"/>
      <c r="Y45" s="55"/>
      <c r="Z45" s="55"/>
      <c r="AA45" s="56"/>
      <c r="AB45" s="11"/>
    </row>
    <row r="46" spans="2:28" s="12" customFormat="1" ht="15.75">
      <c r="B46" s="40">
        <v>5</v>
      </c>
      <c r="C46" s="83" t="s">
        <v>6</v>
      </c>
      <c r="D46" s="50">
        <v>36.6684047815075</v>
      </c>
      <c r="E46" s="50">
        <v>33.640356583961875</v>
      </c>
      <c r="F46" s="50">
        <v>30.44904856032739</v>
      </c>
      <c r="G46" s="97">
        <v>28.051048144358198</v>
      </c>
      <c r="H46" s="50"/>
      <c r="I46" s="50"/>
      <c r="J46" s="50"/>
      <c r="K46" s="50"/>
      <c r="L46" s="50"/>
      <c r="M46" s="51"/>
      <c r="N46" s="11"/>
      <c r="O46" s="11">
        <v>2</v>
      </c>
      <c r="P46" s="40">
        <v>5</v>
      </c>
      <c r="Q46" s="83" t="s">
        <v>6</v>
      </c>
      <c r="R46" s="50">
        <v>36.6684047815075</v>
      </c>
      <c r="S46" s="50">
        <v>33.640356583961875</v>
      </c>
      <c r="T46" s="50">
        <v>30.44904856032739</v>
      </c>
      <c r="U46" s="97">
        <v>28.051048144358198</v>
      </c>
      <c r="V46" s="50"/>
      <c r="W46" s="50"/>
      <c r="X46" s="50"/>
      <c r="Y46" s="50"/>
      <c r="Z46" s="50"/>
      <c r="AA46" s="51"/>
      <c r="AB46" s="11"/>
    </row>
    <row r="47" spans="2:28" s="12" customFormat="1" ht="16.5" thickBot="1">
      <c r="B47" s="57"/>
      <c r="C47" s="87" t="s">
        <v>7</v>
      </c>
      <c r="D47" s="58">
        <v>2228.464711990141</v>
      </c>
      <c r="E47" s="58">
        <v>1776.4299929436331</v>
      </c>
      <c r="F47" s="58">
        <v>1388.7314743689988</v>
      </c>
      <c r="G47" s="98">
        <v>1061.580485783506</v>
      </c>
      <c r="H47" s="58"/>
      <c r="I47" s="58"/>
      <c r="J47" s="58"/>
      <c r="K47" s="58"/>
      <c r="L47" s="58"/>
      <c r="M47" s="59"/>
      <c r="N47" s="11"/>
      <c r="O47" s="11">
        <v>1</v>
      </c>
      <c r="P47" s="57"/>
      <c r="Q47" s="87" t="s">
        <v>7</v>
      </c>
      <c r="R47" s="58">
        <v>2228.464711990141</v>
      </c>
      <c r="S47" s="58">
        <v>1776.4299929436331</v>
      </c>
      <c r="T47" s="58">
        <v>1388.7314743689988</v>
      </c>
      <c r="U47" s="98">
        <v>1061.580485783506</v>
      </c>
      <c r="V47" s="58"/>
      <c r="W47" s="58"/>
      <c r="X47" s="58"/>
      <c r="Y47" s="58"/>
      <c r="Z47" s="58"/>
      <c r="AA47" s="59"/>
      <c r="AB47" s="11"/>
    </row>
    <row r="48" spans="1:28" s="12" customFormat="1" ht="12.75">
      <c r="A48" s="11"/>
      <c r="B48" s="11"/>
      <c r="C48" s="11"/>
      <c r="D48" s="11"/>
      <c r="F48" s="18" t="s">
        <v>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8" t="s">
        <v>3</v>
      </c>
      <c r="V48" s="11"/>
      <c r="W48" s="11"/>
      <c r="X48" s="11"/>
      <c r="Y48" s="11"/>
      <c r="Z48" s="11"/>
      <c r="AA48" s="11"/>
      <c r="AB48" s="11"/>
    </row>
    <row r="49" spans="1:28" s="1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s="12" customFormat="1" ht="12.75">
      <c r="A50" s="11"/>
      <c r="B50" s="11"/>
      <c r="C50" s="11"/>
      <c r="D50" s="95"/>
      <c r="E50" s="11" t="s">
        <v>16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S50" s="95"/>
      <c r="T50" s="11" t="s">
        <v>11</v>
      </c>
      <c r="U50" s="11"/>
      <c r="V50" s="11"/>
      <c r="W50" s="11"/>
      <c r="X50" s="11"/>
      <c r="Y50" s="11"/>
      <c r="Z50" s="11"/>
      <c r="AA50" s="11"/>
      <c r="AB50" s="11"/>
    </row>
    <row r="51" spans="1:28" s="1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s="12" customFormat="1" ht="12.75">
      <c r="A52" s="11"/>
      <c r="B52" s="11"/>
      <c r="C52" s="11"/>
      <c r="D52" s="19" t="s">
        <v>17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9" t="s">
        <v>10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s="12" customFormat="1" ht="12.75">
      <c r="A53" s="11"/>
      <c r="B53" s="11"/>
      <c r="C53" s="11"/>
      <c r="D53" s="11" t="s">
        <v>18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 t="s">
        <v>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s="12" customFormat="1" ht="12.75">
      <c r="A54" s="11"/>
      <c r="B54" s="11"/>
      <c r="C54" s="1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</row>
    <row r="55" spans="1:28" s="12" customFormat="1" ht="12.75">
      <c r="A55" s="11"/>
      <c r="B55" s="11" t="s">
        <v>29</v>
      </c>
      <c r="C55" s="1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11" t="s">
        <v>29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</row>
    <row r="56" spans="1:28" s="12" customFormat="1" ht="12.75">
      <c r="A56" s="11"/>
      <c r="B56" s="11"/>
      <c r="C56" s="1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s="12" customFormat="1" ht="12.75">
      <c r="A57" s="11"/>
      <c r="B57" s="11"/>
      <c r="C57" s="1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</row>
    <row r="58" spans="1:28" s="12" customFormat="1" ht="12.75">
      <c r="A58" s="17"/>
      <c r="B58" s="17"/>
      <c r="C58" s="17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</row>
    <row r="59" spans="4:28" ht="12.75"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</row>
    <row r="64" spans="3:10" ht="12.75">
      <c r="C64" s="112"/>
      <c r="D64" s="112"/>
      <c r="E64" s="112"/>
      <c r="F64" s="112"/>
      <c r="G64" s="112"/>
      <c r="H64" s="112"/>
      <c r="I64" s="112"/>
      <c r="J64" s="112"/>
    </row>
    <row r="65" spans="3:10" ht="12.75">
      <c r="C65" s="112"/>
      <c r="D65" s="112"/>
      <c r="E65" s="112"/>
      <c r="F65" s="112"/>
      <c r="G65" s="112"/>
      <c r="H65" s="112"/>
      <c r="I65" s="112"/>
      <c r="J65" s="112"/>
    </row>
    <row r="66" spans="3:10" ht="12.75">
      <c r="C66" s="112"/>
      <c r="D66" s="113"/>
      <c r="E66" s="112"/>
      <c r="F66" s="112"/>
      <c r="G66" s="112"/>
      <c r="H66" s="112"/>
      <c r="I66" s="112"/>
      <c r="J66" s="112"/>
    </row>
    <row r="67" spans="3:10" ht="12.75">
      <c r="C67" s="112"/>
      <c r="D67" s="113"/>
      <c r="E67" s="114"/>
      <c r="F67" s="114"/>
      <c r="G67" s="114"/>
      <c r="H67" s="114"/>
      <c r="I67" s="112"/>
      <c r="J67" s="112"/>
    </row>
    <row r="68" spans="3:10" ht="12.75">
      <c r="C68" s="112"/>
      <c r="D68" s="113"/>
      <c r="E68" s="112"/>
      <c r="F68" s="112"/>
      <c r="G68" s="112"/>
      <c r="H68" s="112"/>
      <c r="I68" s="112"/>
      <c r="J68" s="112"/>
    </row>
    <row r="69" spans="2:10" ht="12.75">
      <c r="B69" s="110"/>
      <c r="C69" s="112"/>
      <c r="D69" s="113"/>
      <c r="E69" s="112"/>
      <c r="F69" s="112"/>
      <c r="G69" s="112"/>
      <c r="H69" s="112"/>
      <c r="I69" s="112"/>
      <c r="J69" s="112"/>
    </row>
    <row r="70" spans="2:10" ht="12.75">
      <c r="B70" s="111"/>
      <c r="C70" s="112"/>
      <c r="D70" s="113"/>
      <c r="E70" s="112"/>
      <c r="F70" s="112"/>
      <c r="G70" s="112"/>
      <c r="H70" s="112"/>
      <c r="I70" s="112"/>
      <c r="J70" s="112"/>
    </row>
    <row r="71" spans="2:10" ht="12.75">
      <c r="B71" s="110"/>
      <c r="C71" s="112"/>
      <c r="D71" s="113"/>
      <c r="E71" s="112"/>
      <c r="F71" s="112"/>
      <c r="G71" s="112"/>
      <c r="H71" s="112"/>
      <c r="I71" s="112"/>
      <c r="J71" s="112"/>
    </row>
    <row r="72" spans="2:10" ht="12.75">
      <c r="B72" s="111"/>
      <c r="C72" s="112"/>
      <c r="D72" s="112"/>
      <c r="E72" s="112"/>
      <c r="F72" s="112"/>
      <c r="G72" s="112"/>
      <c r="H72" s="112"/>
      <c r="I72" s="112"/>
      <c r="J72" s="112"/>
    </row>
    <row r="73" spans="2:10" ht="12.75">
      <c r="B73" s="111"/>
      <c r="C73" s="112"/>
      <c r="D73" s="113"/>
      <c r="E73" s="112"/>
      <c r="F73" s="112"/>
      <c r="G73" s="112"/>
      <c r="H73" s="112"/>
      <c r="I73" s="112"/>
      <c r="J73" s="112"/>
    </row>
    <row r="74" spans="3:10" ht="12.75">
      <c r="C74" s="112"/>
      <c r="D74" s="113"/>
      <c r="E74" s="114"/>
      <c r="F74" s="114"/>
      <c r="G74" s="114"/>
      <c r="H74" s="114"/>
      <c r="I74" s="114"/>
      <c r="J74" s="112"/>
    </row>
    <row r="75" spans="3:10" ht="12.75">
      <c r="C75" s="112"/>
      <c r="D75" s="113"/>
      <c r="E75" s="112"/>
      <c r="F75" s="112"/>
      <c r="G75" s="112"/>
      <c r="H75" s="112"/>
      <c r="I75" s="112"/>
      <c r="J75" s="112"/>
    </row>
    <row r="76" spans="3:10" ht="12.75">
      <c r="C76" s="112"/>
      <c r="D76" s="113"/>
      <c r="E76" s="112"/>
      <c r="F76" s="112"/>
      <c r="G76" s="112"/>
      <c r="H76" s="112"/>
      <c r="I76" s="112"/>
      <c r="J76" s="112"/>
    </row>
    <row r="77" spans="3:10" ht="12.75">
      <c r="C77" s="112"/>
      <c r="D77" s="113"/>
      <c r="E77" s="112"/>
      <c r="F77" s="112"/>
      <c r="G77" s="112"/>
      <c r="H77" s="112"/>
      <c r="I77" s="112"/>
      <c r="J77" s="112"/>
    </row>
    <row r="78" spans="3:10" ht="12.75">
      <c r="C78" s="112"/>
      <c r="D78" s="113"/>
      <c r="E78" s="112"/>
      <c r="F78" s="112"/>
      <c r="G78" s="112"/>
      <c r="H78" s="112"/>
      <c r="I78" s="112"/>
      <c r="J78" s="112"/>
    </row>
    <row r="79" spans="3:10" ht="12.75">
      <c r="C79" s="112"/>
      <c r="D79" s="112"/>
      <c r="E79" s="112"/>
      <c r="F79" s="112"/>
      <c r="G79" s="112"/>
      <c r="H79" s="112"/>
      <c r="I79" s="112"/>
      <c r="J79" s="112"/>
    </row>
    <row r="80" spans="3:10" ht="12.75">
      <c r="C80" s="112"/>
      <c r="D80" s="112"/>
      <c r="E80" s="112"/>
      <c r="F80" s="112"/>
      <c r="G80" s="112"/>
      <c r="H80" s="112"/>
      <c r="I80" s="112"/>
      <c r="J80" s="112"/>
    </row>
    <row r="128" spans="5:7" ht="12.75">
      <c r="E128" s="115"/>
      <c r="F128" s="115"/>
      <c r="G128" s="115"/>
    </row>
    <row r="129" ht="12.75">
      <c r="G129" s="115"/>
    </row>
    <row r="130" ht="12.75">
      <c r="G130" s="115"/>
    </row>
    <row r="131" ht="12.75">
      <c r="G131" s="115"/>
    </row>
    <row r="132" ht="12.75">
      <c r="G132" s="115"/>
    </row>
    <row r="133" spans="5:7" ht="12.75">
      <c r="E133" s="117"/>
      <c r="F133" s="117"/>
      <c r="G133" s="115"/>
    </row>
    <row r="134" spans="5:7" ht="12.75">
      <c r="E134" s="117"/>
      <c r="F134" s="117"/>
      <c r="G134" s="115"/>
    </row>
    <row r="135" spans="5:7" ht="12.75">
      <c r="E135" s="115"/>
      <c r="F135" s="115"/>
      <c r="G135" s="115"/>
    </row>
    <row r="136" spans="5:7" ht="12.75">
      <c r="E136" s="115"/>
      <c r="F136" s="115"/>
      <c r="G136" s="115"/>
    </row>
    <row r="137" spans="5:7" ht="12.75">
      <c r="E137" s="115"/>
      <c r="F137" s="115"/>
      <c r="G137" s="115"/>
    </row>
  </sheetData>
  <sheetProtection/>
  <printOptions/>
  <pageMargins left="0.4724409448818898" right="0.31496062992125984" top="0.5118110236220472" bottom="0.5118110236220472" header="0.5118110236220472" footer="0.5118110236220472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Bitzer Kühlmaschinenbau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Grosse-Kracht</dc:creator>
  <cp:keywords/>
  <dc:description/>
  <cp:lastModifiedBy>101617</cp:lastModifiedBy>
  <cp:lastPrinted>2012-12-12T15:03:45Z</cp:lastPrinted>
  <dcterms:created xsi:type="dcterms:W3CDTF">2001-06-11T11:48:34Z</dcterms:created>
  <dcterms:modified xsi:type="dcterms:W3CDTF">2013-09-11T13:54:04Z</dcterms:modified>
  <cp:category/>
  <cp:version/>
  <cp:contentType/>
  <cp:contentStatus/>
</cp:coreProperties>
</file>